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13_ncr:1_{45A1BCC9-81DA-46F0-BA81-6954336D275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" sheetId="5" r:id="rId1"/>
    <sheet name="B" sheetId="3" r:id="rId2"/>
    <sheet name="U  " sheetId="8" r:id="rId3"/>
    <sheet name="W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6" l="1"/>
  <c r="S9" i="6"/>
  <c r="R9" i="6"/>
  <c r="Q9" i="6"/>
  <c r="O9" i="6"/>
  <c r="N9" i="6"/>
  <c r="H9" i="6"/>
  <c r="G9" i="6"/>
  <c r="S42" i="8"/>
  <c r="R42" i="8"/>
  <c r="Q42" i="8"/>
  <c r="P42" i="8"/>
  <c r="T42" i="8" s="1"/>
  <c r="S41" i="8"/>
  <c r="R41" i="8"/>
  <c r="Q41" i="8"/>
  <c r="P41" i="8"/>
  <c r="T41" i="8" s="1"/>
  <c r="S40" i="8"/>
  <c r="T40" i="8" s="1"/>
  <c r="R40" i="8"/>
  <c r="Q40" i="8"/>
  <c r="P40" i="8"/>
  <c r="S39" i="8"/>
  <c r="R39" i="8"/>
  <c r="Q39" i="8"/>
  <c r="P39" i="8"/>
  <c r="T39" i="8" s="1"/>
  <c r="S38" i="8"/>
  <c r="R38" i="8"/>
  <c r="Q38" i="8"/>
  <c r="T38" i="8" s="1"/>
  <c r="P38" i="8"/>
  <c r="S37" i="8"/>
  <c r="R37" i="8"/>
  <c r="Q37" i="8"/>
  <c r="P37" i="8"/>
  <c r="T37" i="8" s="1"/>
  <c r="S36" i="8"/>
  <c r="R36" i="8"/>
  <c r="Q36" i="8"/>
  <c r="P36" i="8"/>
  <c r="T36" i="8" s="1"/>
  <c r="T35" i="8"/>
  <c r="S35" i="8"/>
  <c r="R35" i="8"/>
  <c r="Q35" i="8"/>
  <c r="P35" i="8"/>
  <c r="S34" i="8"/>
  <c r="R34" i="8"/>
  <c r="Q34" i="8"/>
  <c r="P34" i="8"/>
  <c r="T34" i="8" s="1"/>
  <c r="S33" i="8"/>
  <c r="R33" i="8"/>
  <c r="T33" i="8" s="1"/>
  <c r="Q33" i="8"/>
  <c r="P33" i="8"/>
  <c r="S32" i="8"/>
  <c r="R32" i="8"/>
  <c r="Q32" i="8"/>
  <c r="P32" i="8"/>
  <c r="T32" i="8" s="1"/>
  <c r="S31" i="8"/>
  <c r="R31" i="8"/>
  <c r="Q31" i="8"/>
  <c r="P31" i="8"/>
  <c r="T31" i="8" s="1"/>
  <c r="T30" i="8"/>
  <c r="S30" i="8"/>
  <c r="R30" i="8"/>
  <c r="Q30" i="8"/>
  <c r="P30" i="8"/>
  <c r="S29" i="8"/>
  <c r="R29" i="8"/>
  <c r="Q29" i="8"/>
  <c r="P29" i="8"/>
  <c r="T29" i="8" s="1"/>
  <c r="S28" i="8"/>
  <c r="T28" i="8" s="1"/>
  <c r="R28" i="8"/>
  <c r="Q28" i="8"/>
  <c r="P28" i="8"/>
  <c r="S27" i="8"/>
  <c r="R27" i="8"/>
  <c r="Q27" i="8"/>
  <c r="P27" i="8"/>
  <c r="T27" i="8" s="1"/>
  <c r="S26" i="8"/>
  <c r="R26" i="8"/>
  <c r="Q26" i="8"/>
  <c r="T26" i="8" s="1"/>
  <c r="P26" i="8"/>
  <c r="S25" i="8"/>
  <c r="R25" i="8"/>
  <c r="Q25" i="8"/>
  <c r="P25" i="8"/>
  <c r="T25" i="8" s="1"/>
  <c r="S24" i="8"/>
  <c r="R24" i="8"/>
  <c r="Q24" i="8"/>
  <c r="P24" i="8"/>
  <c r="T24" i="8" s="1"/>
  <c r="T23" i="8"/>
  <c r="S23" i="8"/>
  <c r="R23" i="8"/>
  <c r="Q23" i="8"/>
  <c r="P23" i="8"/>
  <c r="S22" i="8"/>
  <c r="R22" i="8"/>
  <c r="Q22" i="8"/>
  <c r="P22" i="8"/>
  <c r="T22" i="8" s="1"/>
  <c r="S21" i="8"/>
  <c r="R21" i="8"/>
  <c r="T21" i="8" s="1"/>
  <c r="Q21" i="8"/>
  <c r="P21" i="8"/>
  <c r="S20" i="8"/>
  <c r="R20" i="8"/>
  <c r="Q20" i="8"/>
  <c r="P20" i="8"/>
  <c r="T20" i="8" s="1"/>
  <c r="S19" i="8"/>
  <c r="R19" i="8"/>
  <c r="Q19" i="8"/>
  <c r="P19" i="8"/>
  <c r="T19" i="8" s="1"/>
  <c r="S18" i="8"/>
  <c r="R18" i="8"/>
  <c r="T18" i="8" s="1"/>
  <c r="Q18" i="8"/>
  <c r="P18" i="8"/>
  <c r="S17" i="8"/>
  <c r="R17" i="8"/>
  <c r="Q17" i="8"/>
  <c r="P17" i="8"/>
  <c r="T17" i="8" s="1"/>
  <c r="S16" i="8"/>
  <c r="T16" i="8" s="1"/>
  <c r="R16" i="8"/>
  <c r="Q16" i="8"/>
  <c r="P16" i="8"/>
  <c r="S15" i="8"/>
  <c r="R15" i="8"/>
  <c r="Q15" i="8"/>
  <c r="P15" i="8"/>
  <c r="T15" i="8" s="1"/>
  <c r="S14" i="8"/>
  <c r="R14" i="8"/>
  <c r="Q14" i="8"/>
  <c r="T14" i="8" s="1"/>
  <c r="P14" i="8"/>
  <c r="S13" i="8"/>
  <c r="R13" i="8"/>
  <c r="Q13" i="8"/>
  <c r="P13" i="8"/>
  <c r="T13" i="8" s="1"/>
  <c r="S12" i="8"/>
  <c r="R12" i="8"/>
  <c r="Q12" i="8"/>
  <c r="Q9" i="8" s="1"/>
  <c r="P12" i="8"/>
  <c r="P9" i="8" s="1"/>
  <c r="T11" i="8"/>
  <c r="S11" i="8"/>
  <c r="R11" i="8"/>
  <c r="Q11" i="8"/>
  <c r="P11" i="8"/>
  <c r="S10" i="8"/>
  <c r="R10" i="8"/>
  <c r="Q10" i="8"/>
  <c r="P10" i="8"/>
  <c r="T10" i="8" s="1"/>
  <c r="R9" i="8"/>
  <c r="O9" i="8"/>
  <c r="N9" i="8"/>
  <c r="H9" i="8"/>
  <c r="G9" i="8"/>
  <c r="T19" i="3"/>
  <c r="T21" i="3"/>
  <c r="T31" i="3"/>
  <c r="T33" i="3"/>
  <c r="T43" i="3"/>
  <c r="T45" i="3"/>
  <c r="T55" i="3"/>
  <c r="T57" i="3"/>
  <c r="T67" i="3"/>
  <c r="T68" i="3"/>
  <c r="T79" i="3"/>
  <c r="T80" i="3"/>
  <c r="T88" i="3"/>
  <c r="T91" i="3"/>
  <c r="T92" i="3"/>
  <c r="T100" i="3"/>
  <c r="T103" i="3"/>
  <c r="T104" i="3"/>
  <c r="T9" i="3"/>
  <c r="S104" i="3"/>
  <c r="Q104" i="3"/>
  <c r="P104" i="3"/>
  <c r="S103" i="3"/>
  <c r="Q103" i="3"/>
  <c r="P103" i="3"/>
  <c r="S102" i="3"/>
  <c r="Q102" i="3"/>
  <c r="P102" i="3"/>
  <c r="T102" i="3" s="1"/>
  <c r="S101" i="3"/>
  <c r="Q101" i="3"/>
  <c r="P101" i="3"/>
  <c r="T101" i="3" s="1"/>
  <c r="S100" i="3"/>
  <c r="P100" i="3"/>
  <c r="N100" i="3"/>
  <c r="Q100" i="3" s="1"/>
  <c r="S99" i="3"/>
  <c r="P99" i="3"/>
  <c r="T99" i="3" s="1"/>
  <c r="N99" i="3"/>
  <c r="Q99" i="3" s="1"/>
  <c r="S98" i="3"/>
  <c r="P98" i="3"/>
  <c r="T98" i="3" s="1"/>
  <c r="N98" i="3"/>
  <c r="Q98" i="3" s="1"/>
  <c r="S97" i="3"/>
  <c r="Q97" i="3"/>
  <c r="P97" i="3"/>
  <c r="T97" i="3" s="1"/>
  <c r="N97" i="3"/>
  <c r="S96" i="3"/>
  <c r="Q96" i="3"/>
  <c r="P96" i="3"/>
  <c r="T96" i="3" s="1"/>
  <c r="S95" i="3"/>
  <c r="Q95" i="3"/>
  <c r="P95" i="3"/>
  <c r="T95" i="3" s="1"/>
  <c r="S94" i="3"/>
  <c r="Q94" i="3"/>
  <c r="P94" i="3"/>
  <c r="T94" i="3" s="1"/>
  <c r="S93" i="3"/>
  <c r="P93" i="3"/>
  <c r="T93" i="3" s="1"/>
  <c r="N93" i="3"/>
  <c r="Q93" i="3" s="1"/>
  <c r="S92" i="3"/>
  <c r="Q92" i="3"/>
  <c r="P92" i="3"/>
  <c r="S91" i="3"/>
  <c r="P91" i="3"/>
  <c r="N91" i="3"/>
  <c r="Q91" i="3" s="1"/>
  <c r="S90" i="3"/>
  <c r="Q90" i="3"/>
  <c r="P90" i="3"/>
  <c r="T90" i="3" s="1"/>
  <c r="S89" i="3"/>
  <c r="Q89" i="3"/>
  <c r="T89" i="3" s="1"/>
  <c r="P89" i="3"/>
  <c r="S88" i="3"/>
  <c r="Q88" i="3"/>
  <c r="P88" i="3"/>
  <c r="S87" i="3"/>
  <c r="Q87" i="3"/>
  <c r="P87" i="3"/>
  <c r="T87" i="3" s="1"/>
  <c r="S86" i="3"/>
  <c r="Q86" i="3"/>
  <c r="P86" i="3"/>
  <c r="T86" i="3" s="1"/>
  <c r="S85" i="3"/>
  <c r="Q85" i="3"/>
  <c r="P85" i="3"/>
  <c r="T85" i="3" s="1"/>
  <c r="S84" i="3"/>
  <c r="Q84" i="3"/>
  <c r="N84" i="3"/>
  <c r="P84" i="3" s="1"/>
  <c r="T84" i="3" s="1"/>
  <c r="S83" i="3"/>
  <c r="Q83" i="3"/>
  <c r="N83" i="3"/>
  <c r="P83" i="3" s="1"/>
  <c r="T83" i="3" s="1"/>
  <c r="S82" i="3"/>
  <c r="Q82" i="3"/>
  <c r="N82" i="3"/>
  <c r="P82" i="3" s="1"/>
  <c r="T82" i="3" s="1"/>
  <c r="S81" i="3"/>
  <c r="T81" i="3" s="1"/>
  <c r="Q81" i="3"/>
  <c r="P81" i="3"/>
  <c r="S80" i="3"/>
  <c r="Q80" i="3"/>
  <c r="N80" i="3"/>
  <c r="P80" i="3" s="1"/>
  <c r="S79" i="3"/>
  <c r="Q79" i="3"/>
  <c r="N79" i="3"/>
  <c r="P79" i="3" s="1"/>
  <c r="S78" i="3"/>
  <c r="Q78" i="3"/>
  <c r="P78" i="3"/>
  <c r="T78" i="3" s="1"/>
  <c r="S77" i="3"/>
  <c r="T77" i="3" s="1"/>
  <c r="Q77" i="3"/>
  <c r="P77" i="3"/>
  <c r="S76" i="3"/>
  <c r="Q76" i="3"/>
  <c r="P76" i="3"/>
  <c r="T76" i="3" s="1"/>
  <c r="S75" i="3"/>
  <c r="Q75" i="3"/>
  <c r="P75" i="3"/>
  <c r="T75" i="3" s="1"/>
  <c r="S74" i="3"/>
  <c r="Q74" i="3"/>
  <c r="P74" i="3"/>
  <c r="T74" i="3" s="1"/>
  <c r="S73" i="3"/>
  <c r="Q73" i="3"/>
  <c r="P73" i="3"/>
  <c r="T73" i="3" s="1"/>
  <c r="S72" i="3"/>
  <c r="Q72" i="3"/>
  <c r="P72" i="3"/>
  <c r="T72" i="3" s="1"/>
  <c r="S71" i="3"/>
  <c r="Q71" i="3"/>
  <c r="P71" i="3"/>
  <c r="T71" i="3" s="1"/>
  <c r="S70" i="3"/>
  <c r="Q70" i="3"/>
  <c r="P70" i="3"/>
  <c r="T70" i="3" s="1"/>
  <c r="S69" i="3"/>
  <c r="T69" i="3" s="1"/>
  <c r="Q69" i="3"/>
  <c r="P69" i="3"/>
  <c r="S68" i="3"/>
  <c r="Q68" i="3"/>
  <c r="P68" i="3"/>
  <c r="S66" i="3"/>
  <c r="Q66" i="3"/>
  <c r="P66" i="3"/>
  <c r="T66" i="3" s="1"/>
  <c r="S65" i="3"/>
  <c r="Q65" i="3"/>
  <c r="N65" i="3"/>
  <c r="P65" i="3" s="1"/>
  <c r="T65" i="3" s="1"/>
  <c r="S64" i="3"/>
  <c r="Q64" i="3"/>
  <c r="P64" i="3"/>
  <c r="T64" i="3" s="1"/>
  <c r="S63" i="3"/>
  <c r="Q63" i="3"/>
  <c r="N63" i="3"/>
  <c r="P63" i="3" s="1"/>
  <c r="T63" i="3" s="1"/>
  <c r="S62" i="3"/>
  <c r="Q62" i="3"/>
  <c r="P62" i="3"/>
  <c r="T62" i="3" s="1"/>
  <c r="S61" i="3"/>
  <c r="Q61" i="3"/>
  <c r="P61" i="3"/>
  <c r="T61" i="3" s="1"/>
  <c r="S60" i="3"/>
  <c r="Q60" i="3"/>
  <c r="P60" i="3"/>
  <c r="T60" i="3" s="1"/>
  <c r="S59" i="3"/>
  <c r="Q59" i="3"/>
  <c r="P59" i="3"/>
  <c r="T59" i="3" s="1"/>
  <c r="S58" i="3"/>
  <c r="Q58" i="3"/>
  <c r="P58" i="3"/>
  <c r="T58" i="3" s="1"/>
  <c r="S57" i="3"/>
  <c r="Q57" i="3"/>
  <c r="P57" i="3"/>
  <c r="S56" i="3"/>
  <c r="T56" i="3" s="1"/>
  <c r="Q56" i="3"/>
  <c r="P56" i="3"/>
  <c r="S55" i="3"/>
  <c r="Q55" i="3"/>
  <c r="P55" i="3"/>
  <c r="S54" i="3"/>
  <c r="Q54" i="3"/>
  <c r="P54" i="3"/>
  <c r="T54" i="3" s="1"/>
  <c r="S53" i="3"/>
  <c r="Q53" i="3"/>
  <c r="P53" i="3"/>
  <c r="T53" i="3" s="1"/>
  <c r="S52" i="3"/>
  <c r="Q52" i="3"/>
  <c r="P52" i="3"/>
  <c r="T52" i="3" s="1"/>
  <c r="S51" i="3"/>
  <c r="Q51" i="3"/>
  <c r="P51" i="3"/>
  <c r="T51" i="3" s="1"/>
  <c r="S50" i="3"/>
  <c r="Q50" i="3"/>
  <c r="P50" i="3"/>
  <c r="T50" i="3" s="1"/>
  <c r="S49" i="3"/>
  <c r="Q49" i="3"/>
  <c r="P49" i="3"/>
  <c r="T49" i="3" s="1"/>
  <c r="S48" i="3"/>
  <c r="Q48" i="3"/>
  <c r="P48" i="3"/>
  <c r="T48" i="3" s="1"/>
  <c r="S47" i="3"/>
  <c r="Q47" i="3"/>
  <c r="P47" i="3"/>
  <c r="T47" i="3" s="1"/>
  <c r="S46" i="3"/>
  <c r="Q46" i="3"/>
  <c r="N46" i="3"/>
  <c r="P46" i="3" s="1"/>
  <c r="T46" i="3" s="1"/>
  <c r="S45" i="3"/>
  <c r="Q45" i="3"/>
  <c r="N45" i="3"/>
  <c r="P45" i="3" s="1"/>
  <c r="S44" i="3"/>
  <c r="T44" i="3" s="1"/>
  <c r="Q44" i="3"/>
  <c r="P44" i="3"/>
  <c r="S43" i="3"/>
  <c r="Q43" i="3"/>
  <c r="P43" i="3"/>
  <c r="S42" i="3"/>
  <c r="Q42" i="3"/>
  <c r="P42" i="3"/>
  <c r="T42" i="3" s="1"/>
  <c r="S41" i="3"/>
  <c r="Q41" i="3"/>
  <c r="P41" i="3"/>
  <c r="T41" i="3" s="1"/>
  <c r="S40" i="3"/>
  <c r="Q40" i="3"/>
  <c r="P40" i="3"/>
  <c r="T40" i="3" s="1"/>
  <c r="S39" i="3"/>
  <c r="Q39" i="3"/>
  <c r="P39" i="3"/>
  <c r="T39" i="3" s="1"/>
  <c r="S38" i="3"/>
  <c r="Q38" i="3"/>
  <c r="P38" i="3"/>
  <c r="T38" i="3" s="1"/>
  <c r="S37" i="3"/>
  <c r="Q37" i="3"/>
  <c r="P37" i="3"/>
  <c r="T37" i="3" s="1"/>
  <c r="S36" i="3"/>
  <c r="Q36" i="3"/>
  <c r="P36" i="3"/>
  <c r="T36" i="3" s="1"/>
  <c r="S35" i="3"/>
  <c r="Q35" i="3"/>
  <c r="P35" i="3"/>
  <c r="T35" i="3" s="1"/>
  <c r="S34" i="3"/>
  <c r="Q34" i="3"/>
  <c r="P34" i="3"/>
  <c r="T34" i="3" s="1"/>
  <c r="S33" i="3"/>
  <c r="P33" i="3"/>
  <c r="S32" i="3"/>
  <c r="Q32" i="3"/>
  <c r="T32" i="3" s="1"/>
  <c r="P32" i="3"/>
  <c r="S31" i="3"/>
  <c r="Q31" i="3"/>
  <c r="P31" i="3"/>
  <c r="S30" i="3"/>
  <c r="Q30" i="3"/>
  <c r="P30" i="3"/>
  <c r="T30" i="3" s="1"/>
  <c r="S29" i="3"/>
  <c r="Q29" i="3"/>
  <c r="P29" i="3"/>
  <c r="T29" i="3" s="1"/>
  <c r="S28" i="3"/>
  <c r="Q28" i="3"/>
  <c r="P28" i="3"/>
  <c r="T28" i="3" s="1"/>
  <c r="S27" i="3"/>
  <c r="Q27" i="3"/>
  <c r="P27" i="3"/>
  <c r="T27" i="3" s="1"/>
  <c r="S26" i="3"/>
  <c r="Q26" i="3"/>
  <c r="P26" i="3"/>
  <c r="T26" i="3" s="1"/>
  <c r="S25" i="3"/>
  <c r="Q25" i="3"/>
  <c r="P25" i="3"/>
  <c r="T25" i="3" s="1"/>
  <c r="S24" i="3"/>
  <c r="Q24" i="3"/>
  <c r="P24" i="3"/>
  <c r="T24" i="3" s="1"/>
  <c r="S23" i="3"/>
  <c r="Q23" i="3"/>
  <c r="P23" i="3"/>
  <c r="T23" i="3" s="1"/>
  <c r="S22" i="3"/>
  <c r="Q22" i="3"/>
  <c r="P22" i="3"/>
  <c r="T22" i="3" s="1"/>
  <c r="S21" i="3"/>
  <c r="Q21" i="3"/>
  <c r="P21" i="3"/>
  <c r="S20" i="3"/>
  <c r="Q20" i="3"/>
  <c r="T20" i="3" s="1"/>
  <c r="P20" i="3"/>
  <c r="S19" i="3"/>
  <c r="Q19" i="3"/>
  <c r="P19" i="3"/>
  <c r="S18" i="3"/>
  <c r="Q18" i="3"/>
  <c r="P18" i="3"/>
  <c r="T18" i="3" s="1"/>
  <c r="S17" i="3"/>
  <c r="P17" i="3"/>
  <c r="T17" i="3" s="1"/>
  <c r="N17" i="3"/>
  <c r="Q17" i="3" s="1"/>
  <c r="S16" i="3"/>
  <c r="Q16" i="3"/>
  <c r="P16" i="3"/>
  <c r="T16" i="3" s="1"/>
  <c r="S15" i="3"/>
  <c r="Q15" i="3"/>
  <c r="P15" i="3"/>
  <c r="T15" i="3" s="1"/>
  <c r="S14" i="3"/>
  <c r="Q14" i="3"/>
  <c r="N14" i="3"/>
  <c r="P14" i="3" s="1"/>
  <c r="T14" i="3" s="1"/>
  <c r="S13" i="3"/>
  <c r="Q13" i="3"/>
  <c r="P13" i="3"/>
  <c r="T13" i="3" s="1"/>
  <c r="S12" i="3"/>
  <c r="Q12" i="3"/>
  <c r="P12" i="3"/>
  <c r="T12" i="3" s="1"/>
  <c r="S11" i="3"/>
  <c r="Q11" i="3"/>
  <c r="N11" i="3"/>
  <c r="P11" i="3" s="1"/>
  <c r="T11" i="3" s="1"/>
  <c r="S10" i="3"/>
  <c r="Q10" i="3"/>
  <c r="P10" i="3"/>
  <c r="T10" i="3" s="1"/>
  <c r="S9" i="3"/>
  <c r="Q9" i="3"/>
  <c r="P9" i="3"/>
  <c r="R8" i="3"/>
  <c r="O8" i="3"/>
  <c r="H8" i="3"/>
  <c r="G8" i="3"/>
  <c r="T11" i="5"/>
  <c r="T20" i="5"/>
  <c r="T23" i="5"/>
  <c r="T32" i="5"/>
  <c r="T35" i="5"/>
  <c r="T44" i="5"/>
  <c r="T45" i="5"/>
  <c r="T47" i="5"/>
  <c r="T56" i="5"/>
  <c r="T57" i="5"/>
  <c r="T59" i="5"/>
  <c r="T68" i="5"/>
  <c r="T69" i="5"/>
  <c r="T71" i="5"/>
  <c r="T80" i="5"/>
  <c r="T81" i="5"/>
  <c r="T83" i="5"/>
  <c r="T92" i="5"/>
  <c r="T93" i="5"/>
  <c r="T95" i="5"/>
  <c r="T104" i="5"/>
  <c r="T105" i="5"/>
  <c r="T106" i="5"/>
  <c r="T107" i="5"/>
  <c r="T108" i="5"/>
  <c r="P111" i="5"/>
  <c r="T111" i="5" s="1"/>
  <c r="S110" i="5"/>
  <c r="Q110" i="5"/>
  <c r="P110" i="5"/>
  <c r="T110" i="5" s="1"/>
  <c r="S109" i="5"/>
  <c r="Q109" i="5"/>
  <c r="P109" i="5"/>
  <c r="T109" i="5" s="1"/>
  <c r="S105" i="5"/>
  <c r="Q105" i="5"/>
  <c r="P105" i="5"/>
  <c r="S104" i="5"/>
  <c r="Q104" i="5"/>
  <c r="P104" i="5"/>
  <c r="S103" i="5"/>
  <c r="Q103" i="5"/>
  <c r="P103" i="5"/>
  <c r="T103" i="5" s="1"/>
  <c r="S102" i="5"/>
  <c r="Q102" i="5"/>
  <c r="P102" i="5"/>
  <c r="T102" i="5" s="1"/>
  <c r="S101" i="5"/>
  <c r="Q101" i="5"/>
  <c r="P101" i="5"/>
  <c r="T101" i="5" s="1"/>
  <c r="S100" i="5"/>
  <c r="Q100" i="5"/>
  <c r="P100" i="5"/>
  <c r="T100" i="5" s="1"/>
  <c r="S99" i="5"/>
  <c r="Q99" i="5"/>
  <c r="P99" i="5"/>
  <c r="T99" i="5" s="1"/>
  <c r="S98" i="5"/>
  <c r="Q98" i="5"/>
  <c r="P98" i="5"/>
  <c r="T98" i="5" s="1"/>
  <c r="S97" i="5"/>
  <c r="Q97" i="5"/>
  <c r="P97" i="5"/>
  <c r="T97" i="5" s="1"/>
  <c r="S96" i="5"/>
  <c r="Q96" i="5"/>
  <c r="P96" i="5"/>
  <c r="T96" i="5" s="1"/>
  <c r="S95" i="5"/>
  <c r="Q95" i="5"/>
  <c r="P95" i="5"/>
  <c r="S94" i="5"/>
  <c r="Q94" i="5"/>
  <c r="P94" i="5"/>
  <c r="T94" i="5" s="1"/>
  <c r="S93" i="5"/>
  <c r="Q93" i="5"/>
  <c r="P93" i="5"/>
  <c r="S92" i="5"/>
  <c r="Q92" i="5"/>
  <c r="P92" i="5"/>
  <c r="S91" i="5"/>
  <c r="Q91" i="5"/>
  <c r="P91" i="5"/>
  <c r="T91" i="5" s="1"/>
  <c r="S90" i="5"/>
  <c r="Q90" i="5"/>
  <c r="P90" i="5"/>
  <c r="T90" i="5" s="1"/>
  <c r="S89" i="5"/>
  <c r="Q89" i="5"/>
  <c r="P89" i="5"/>
  <c r="T89" i="5" s="1"/>
  <c r="S88" i="5"/>
  <c r="Q88" i="5"/>
  <c r="P88" i="5"/>
  <c r="T88" i="5" s="1"/>
  <c r="S87" i="5"/>
  <c r="Q87" i="5"/>
  <c r="P87" i="5"/>
  <c r="T87" i="5" s="1"/>
  <c r="S86" i="5"/>
  <c r="Q86" i="5"/>
  <c r="P86" i="5"/>
  <c r="T86" i="5" s="1"/>
  <c r="S85" i="5"/>
  <c r="Q85" i="5"/>
  <c r="P85" i="5"/>
  <c r="T85" i="5" s="1"/>
  <c r="S84" i="5"/>
  <c r="Q84" i="5"/>
  <c r="P84" i="5"/>
  <c r="T84" i="5" s="1"/>
  <c r="S83" i="5"/>
  <c r="Q83" i="5"/>
  <c r="P83" i="5"/>
  <c r="S82" i="5"/>
  <c r="Q82" i="5"/>
  <c r="P82" i="5"/>
  <c r="T82" i="5" s="1"/>
  <c r="S81" i="5"/>
  <c r="Q81" i="5"/>
  <c r="P81" i="5"/>
  <c r="S80" i="5"/>
  <c r="Q80" i="5"/>
  <c r="P80" i="5"/>
  <c r="S79" i="5"/>
  <c r="Q79" i="5"/>
  <c r="P79" i="5"/>
  <c r="T79" i="5" s="1"/>
  <c r="S78" i="5"/>
  <c r="Q78" i="5"/>
  <c r="P78" i="5"/>
  <c r="T78" i="5" s="1"/>
  <c r="S77" i="5"/>
  <c r="Q77" i="5"/>
  <c r="P77" i="5"/>
  <c r="T77" i="5" s="1"/>
  <c r="S76" i="5"/>
  <c r="Q76" i="5"/>
  <c r="P76" i="5"/>
  <c r="T76" i="5" s="1"/>
  <c r="S75" i="5"/>
  <c r="Q75" i="5"/>
  <c r="P75" i="5"/>
  <c r="T75" i="5" s="1"/>
  <c r="S74" i="5"/>
  <c r="Q74" i="5"/>
  <c r="P74" i="5"/>
  <c r="T74" i="5" s="1"/>
  <c r="S73" i="5"/>
  <c r="Q73" i="5"/>
  <c r="P73" i="5"/>
  <c r="T73" i="5" s="1"/>
  <c r="S72" i="5"/>
  <c r="Q72" i="5"/>
  <c r="P72" i="5"/>
  <c r="T72" i="5" s="1"/>
  <c r="S71" i="5"/>
  <c r="Q71" i="5"/>
  <c r="P71" i="5"/>
  <c r="S70" i="5"/>
  <c r="Q70" i="5"/>
  <c r="P70" i="5"/>
  <c r="T70" i="5" s="1"/>
  <c r="S69" i="5"/>
  <c r="Q69" i="5"/>
  <c r="P69" i="5"/>
  <c r="S68" i="5"/>
  <c r="Q68" i="5"/>
  <c r="P68" i="5"/>
  <c r="S67" i="5"/>
  <c r="Q67" i="5"/>
  <c r="P67" i="5"/>
  <c r="T67" i="5" s="1"/>
  <c r="S66" i="5"/>
  <c r="Q66" i="5"/>
  <c r="P66" i="5"/>
  <c r="T66" i="5" s="1"/>
  <c r="S65" i="5"/>
  <c r="Q65" i="5"/>
  <c r="P65" i="5"/>
  <c r="T65" i="5" s="1"/>
  <c r="S64" i="5"/>
  <c r="Q64" i="5"/>
  <c r="P64" i="5"/>
  <c r="T64" i="5" s="1"/>
  <c r="S63" i="5"/>
  <c r="Q63" i="5"/>
  <c r="P63" i="5"/>
  <c r="T63" i="5" s="1"/>
  <c r="S62" i="5"/>
  <c r="Q62" i="5"/>
  <c r="P62" i="5"/>
  <c r="T62" i="5" s="1"/>
  <c r="S61" i="5"/>
  <c r="Q61" i="5"/>
  <c r="P61" i="5"/>
  <c r="T61" i="5" s="1"/>
  <c r="S60" i="5"/>
  <c r="Q60" i="5"/>
  <c r="P60" i="5"/>
  <c r="T60" i="5" s="1"/>
  <c r="S59" i="5"/>
  <c r="Q59" i="5"/>
  <c r="P59" i="5"/>
  <c r="S58" i="5"/>
  <c r="Q58" i="5"/>
  <c r="P58" i="5"/>
  <c r="T58" i="5" s="1"/>
  <c r="S57" i="5"/>
  <c r="Q57" i="5"/>
  <c r="P57" i="5"/>
  <c r="S56" i="5"/>
  <c r="Q56" i="5"/>
  <c r="P56" i="5"/>
  <c r="S55" i="5"/>
  <c r="Q55" i="5"/>
  <c r="P55" i="5"/>
  <c r="T55" i="5" s="1"/>
  <c r="S54" i="5"/>
  <c r="Q54" i="5"/>
  <c r="P54" i="5"/>
  <c r="T54" i="5" s="1"/>
  <c r="S53" i="5"/>
  <c r="Q53" i="5"/>
  <c r="P53" i="5"/>
  <c r="T53" i="5" s="1"/>
  <c r="S52" i="5"/>
  <c r="Q52" i="5"/>
  <c r="P52" i="5"/>
  <c r="T52" i="5" s="1"/>
  <c r="S51" i="5"/>
  <c r="Q51" i="5"/>
  <c r="P51" i="5"/>
  <c r="T51" i="5" s="1"/>
  <c r="S50" i="5"/>
  <c r="Q50" i="5"/>
  <c r="P50" i="5"/>
  <c r="T50" i="5" s="1"/>
  <c r="S49" i="5"/>
  <c r="Q49" i="5"/>
  <c r="P49" i="5"/>
  <c r="T49" i="5" s="1"/>
  <c r="S48" i="5"/>
  <c r="Q48" i="5"/>
  <c r="P48" i="5"/>
  <c r="T48" i="5" s="1"/>
  <c r="S47" i="5"/>
  <c r="Q47" i="5"/>
  <c r="P47" i="5"/>
  <c r="S46" i="5"/>
  <c r="Q46" i="5"/>
  <c r="P46" i="5"/>
  <c r="T46" i="5" s="1"/>
  <c r="S45" i="5"/>
  <c r="Q45" i="5"/>
  <c r="S44" i="5"/>
  <c r="Q44" i="5"/>
  <c r="P44" i="5"/>
  <c r="S43" i="5"/>
  <c r="Q43" i="5"/>
  <c r="P43" i="5"/>
  <c r="T43" i="5" s="1"/>
  <c r="S42" i="5"/>
  <c r="Q42" i="5"/>
  <c r="P42" i="5"/>
  <c r="T42" i="5" s="1"/>
  <c r="S41" i="5"/>
  <c r="Q41" i="5"/>
  <c r="P41" i="5"/>
  <c r="T41" i="5" s="1"/>
  <c r="S40" i="5"/>
  <c r="Q40" i="5"/>
  <c r="P40" i="5"/>
  <c r="T40" i="5" s="1"/>
  <c r="S39" i="5"/>
  <c r="Q39" i="5"/>
  <c r="P39" i="5"/>
  <c r="T39" i="5" s="1"/>
  <c r="S38" i="5"/>
  <c r="Q38" i="5"/>
  <c r="P38" i="5"/>
  <c r="T38" i="5" s="1"/>
  <c r="S37" i="5"/>
  <c r="Q37" i="5"/>
  <c r="P37" i="5"/>
  <c r="T37" i="5" s="1"/>
  <c r="S36" i="5"/>
  <c r="Q36" i="5"/>
  <c r="P36" i="5"/>
  <c r="T36" i="5" s="1"/>
  <c r="S35" i="5"/>
  <c r="Q35" i="5"/>
  <c r="P35" i="5"/>
  <c r="S34" i="5"/>
  <c r="Q34" i="5"/>
  <c r="P34" i="5"/>
  <c r="T34" i="5" s="1"/>
  <c r="S33" i="5"/>
  <c r="T33" i="5" s="1"/>
  <c r="Q33" i="5"/>
  <c r="P33" i="5"/>
  <c r="S32" i="5"/>
  <c r="Q32" i="5"/>
  <c r="P32" i="5"/>
  <c r="S31" i="5"/>
  <c r="Q31" i="5"/>
  <c r="P31" i="5"/>
  <c r="T31" i="5" s="1"/>
  <c r="S30" i="5"/>
  <c r="Q30" i="5"/>
  <c r="P30" i="5"/>
  <c r="T30" i="5" s="1"/>
  <c r="S29" i="5"/>
  <c r="Q29" i="5"/>
  <c r="P29" i="5"/>
  <c r="T29" i="5" s="1"/>
  <c r="S28" i="5"/>
  <c r="Q28" i="5"/>
  <c r="P28" i="5"/>
  <c r="T28" i="5" s="1"/>
  <c r="S27" i="5"/>
  <c r="Q27" i="5"/>
  <c r="P27" i="5"/>
  <c r="T27" i="5" s="1"/>
  <c r="S26" i="5"/>
  <c r="Q26" i="5"/>
  <c r="P26" i="5"/>
  <c r="T26" i="5" s="1"/>
  <c r="S25" i="5"/>
  <c r="Q25" i="5"/>
  <c r="P25" i="5"/>
  <c r="T25" i="5" s="1"/>
  <c r="S24" i="5"/>
  <c r="Q24" i="5"/>
  <c r="P24" i="5"/>
  <c r="T24" i="5" s="1"/>
  <c r="S23" i="5"/>
  <c r="Q23" i="5"/>
  <c r="P23" i="5"/>
  <c r="S22" i="5"/>
  <c r="Q22" i="5"/>
  <c r="P22" i="5"/>
  <c r="T22" i="5" s="1"/>
  <c r="S21" i="5"/>
  <c r="T21" i="5" s="1"/>
  <c r="Q21" i="5"/>
  <c r="P21" i="5"/>
  <c r="S20" i="5"/>
  <c r="Q20" i="5"/>
  <c r="P20" i="5"/>
  <c r="S19" i="5"/>
  <c r="Q19" i="5"/>
  <c r="P19" i="5"/>
  <c r="T19" i="5" s="1"/>
  <c r="S18" i="5"/>
  <c r="Q18" i="5"/>
  <c r="P18" i="5"/>
  <c r="T18" i="5" s="1"/>
  <c r="S17" i="5"/>
  <c r="Q17" i="5"/>
  <c r="P17" i="5"/>
  <c r="T17" i="5" s="1"/>
  <c r="S16" i="5"/>
  <c r="Q16" i="5"/>
  <c r="P16" i="5"/>
  <c r="T16" i="5" s="1"/>
  <c r="S15" i="5"/>
  <c r="Q15" i="5"/>
  <c r="P15" i="5"/>
  <c r="T15" i="5" s="1"/>
  <c r="S14" i="5"/>
  <c r="Q14" i="5"/>
  <c r="P14" i="5"/>
  <c r="T14" i="5" s="1"/>
  <c r="S13" i="5"/>
  <c r="Q13" i="5"/>
  <c r="P13" i="5"/>
  <c r="T13" i="5" s="1"/>
  <c r="P12" i="5"/>
  <c r="T12" i="5" s="1"/>
  <c r="P11" i="5"/>
  <c r="P10" i="5"/>
  <c r="T10" i="5" s="1"/>
  <c r="P9" i="5"/>
  <c r="T9" i="5" s="1"/>
  <c r="R8" i="5"/>
  <c r="O8" i="5"/>
  <c r="N8" i="5"/>
  <c r="H8" i="5"/>
  <c r="G8" i="5"/>
  <c r="T10" i="6" l="1"/>
  <c r="T9" i="6" s="1"/>
  <c r="P9" i="6"/>
  <c r="S9" i="8"/>
  <c r="T12" i="8"/>
  <c r="T9" i="8" s="1"/>
  <c r="S8" i="3"/>
  <c r="Q8" i="3"/>
  <c r="P8" i="3"/>
  <c r="N8" i="3"/>
  <c r="S8" i="5"/>
  <c r="P8" i="5"/>
  <c r="Q8" i="5"/>
  <c r="T8" i="3" l="1"/>
  <c r="T8" i="5"/>
</calcChain>
</file>

<file path=xl/sharedStrings.xml><?xml version="1.0" encoding="utf-8"?>
<sst xmlns="http://schemas.openxmlformats.org/spreadsheetml/2006/main" count="1246" uniqueCount="495">
  <si>
    <t>Adres budynku - ulica</t>
  </si>
  <si>
    <t>Nr bud.</t>
  </si>
  <si>
    <t>Obręb</t>
  </si>
  <si>
    <t>Arkusz mapy</t>
  </si>
  <si>
    <t>Numer działki</t>
  </si>
  <si>
    <t>Suma:</t>
  </si>
  <si>
    <t>A</t>
  </si>
  <si>
    <t>B</t>
  </si>
  <si>
    <t>16\2</t>
  </si>
  <si>
    <t>40</t>
  </si>
  <si>
    <t>Lp.</t>
  </si>
  <si>
    <t>9</t>
  </si>
  <si>
    <t>Legnicka</t>
  </si>
  <si>
    <t>Robotnicza</t>
  </si>
  <si>
    <t>Grabiszyńska</t>
  </si>
  <si>
    <t>23\2</t>
  </si>
  <si>
    <t>16</t>
  </si>
  <si>
    <t>13</t>
  </si>
  <si>
    <t>4\33</t>
  </si>
  <si>
    <t>4</t>
  </si>
  <si>
    <t>15</t>
  </si>
  <si>
    <t>42/2</t>
  </si>
  <si>
    <t>33</t>
  </si>
  <si>
    <t>Wykaz terenów zewnętrznych - dzielnica STARE MIASTO - Rejon A</t>
  </si>
  <si>
    <t>Bema Pl.</t>
  </si>
  <si>
    <t>Plac Grunwaldzki</t>
  </si>
  <si>
    <t>6\8</t>
  </si>
  <si>
    <t>Bernardyńska</t>
  </si>
  <si>
    <t>Stare Miasto</t>
  </si>
  <si>
    <t>Białoskórnicza</t>
  </si>
  <si>
    <t>37\13</t>
  </si>
  <si>
    <t>\16</t>
  </si>
  <si>
    <t>Biskupia</t>
  </si>
  <si>
    <t>45\4, 45\11</t>
  </si>
  <si>
    <t>Cieszyńskiego</t>
  </si>
  <si>
    <t>13AB</t>
  </si>
  <si>
    <t>cz.22/3</t>
  </si>
  <si>
    <t>cz. 22/3</t>
  </si>
  <si>
    <t>Elżbiety Św.</t>
  </si>
  <si>
    <t>64\1</t>
  </si>
  <si>
    <t>Grodzka</t>
  </si>
  <si>
    <t>24\6</t>
  </si>
  <si>
    <t>24\7</t>
  </si>
  <si>
    <t>Hlonda</t>
  </si>
  <si>
    <t>Igielna</t>
  </si>
  <si>
    <t>71\17</t>
  </si>
  <si>
    <t>84\19, 84\22, 84\21</t>
  </si>
  <si>
    <t>Jadwigi Św.</t>
  </si>
  <si>
    <t>26/1, 26/2, 26/3, 23/1, 23/2</t>
  </si>
  <si>
    <t>Katedralny Pl.</t>
  </si>
  <si>
    <t>55\4</t>
  </si>
  <si>
    <t>Kazimierza Wielkiego</t>
  </si>
  <si>
    <t>8\55, cz.8\36</t>
  </si>
  <si>
    <t xml:space="preserve"> 20\28</t>
  </si>
  <si>
    <t>cz.69\19</t>
  </si>
  <si>
    <t>72\2</t>
  </si>
  <si>
    <t>Kiełbaśnicza</t>
  </si>
  <si>
    <t>26/25, 26/26</t>
  </si>
  <si>
    <t>27\10, 27/12, 27/13, 26/19</t>
  </si>
  <si>
    <t>63\21</t>
  </si>
  <si>
    <t>Kiełbaśnicza dz.12/37</t>
  </si>
  <si>
    <t>12\37</t>
  </si>
  <si>
    <t>Kiełbaśnicza dz.61/4</t>
  </si>
  <si>
    <t>61\4</t>
  </si>
  <si>
    <t>Kotlarska</t>
  </si>
  <si>
    <t>21\22</t>
  </si>
  <si>
    <t>Krowia</t>
  </si>
  <si>
    <t>37\6</t>
  </si>
  <si>
    <t>Kuźnicza</t>
  </si>
  <si>
    <t>cz.22/2, cz.41, cz.45/1, 45/2, 46/2, cz.70/1, 82</t>
  </si>
  <si>
    <t>50\8</t>
  </si>
  <si>
    <t>18\16, 19</t>
  </si>
  <si>
    <t>38\10</t>
  </si>
  <si>
    <t>39\10, 40\12</t>
  </si>
  <si>
    <t>Łaciarska</t>
  </si>
  <si>
    <t>10/19,10/20</t>
  </si>
  <si>
    <t>58/2,137/3</t>
  </si>
  <si>
    <t>Malarska</t>
  </si>
  <si>
    <t>cz. 69</t>
  </si>
  <si>
    <t>Mennicza</t>
  </si>
  <si>
    <t>61\1</t>
  </si>
  <si>
    <t xml:space="preserve"> 80\5, 80\3</t>
  </si>
  <si>
    <t>Mikołaja Św.</t>
  </si>
  <si>
    <t>95</t>
  </si>
  <si>
    <t>15\27</t>
  </si>
  <si>
    <t xml:space="preserve">44/14,44/31, </t>
  </si>
  <si>
    <t>Nankiera</t>
  </si>
  <si>
    <t>12\29, 12\26</t>
  </si>
  <si>
    <t>Narodowe Forum Muzyki</t>
  </si>
  <si>
    <t>32, 33, 24</t>
  </si>
  <si>
    <t>1/2, 1/4, 1/5, 5/1, 54/4, 54/6, 56/1, 56/2, 67/1, 67/4, 68/1, 69/1, 69/2, 70/3</t>
  </si>
  <si>
    <t>Nowa</t>
  </si>
  <si>
    <t>12/38, 12/32</t>
  </si>
  <si>
    <t>Nożownicza</t>
  </si>
  <si>
    <t>33\2</t>
  </si>
  <si>
    <t>52/6, 52/21, 52/22, 52/23, 52/26, 52/28</t>
  </si>
  <si>
    <t>60\18, 60/17</t>
  </si>
  <si>
    <t>55\5</t>
  </si>
  <si>
    <t>Odrzańska</t>
  </si>
  <si>
    <t>ABC</t>
  </si>
  <si>
    <t>30\12</t>
  </si>
  <si>
    <t>26\21</t>
  </si>
  <si>
    <t>\40</t>
  </si>
  <si>
    <t xml:space="preserve">cz.66, 96, cz.97, </t>
  </si>
  <si>
    <t>Of. Oświęcimskich</t>
  </si>
  <si>
    <t>37\15</t>
  </si>
  <si>
    <t>Oławska</t>
  </si>
  <si>
    <t>133\4</t>
  </si>
  <si>
    <t>134\6</t>
  </si>
  <si>
    <t>50\4</t>
  </si>
  <si>
    <t>28</t>
  </si>
  <si>
    <t xml:space="preserve">53/7, 56/5, 135/4, cz. 53/9, cz. 47/5  </t>
  </si>
  <si>
    <t>Psie Budy</t>
  </si>
  <si>
    <t>19</t>
  </si>
  <si>
    <t>20\16</t>
  </si>
  <si>
    <t>Ruska</t>
  </si>
  <si>
    <t>60\4</t>
  </si>
  <si>
    <t>Ruska/Kazimierza Wlk.</t>
  </si>
  <si>
    <t>19/4, 19/5</t>
  </si>
  <si>
    <t>Rynek</t>
  </si>
  <si>
    <t>100\22, cz.100\17</t>
  </si>
  <si>
    <t>2\45</t>
  </si>
  <si>
    <t>87\24</t>
  </si>
  <si>
    <t>Rzeźnicza</t>
  </si>
  <si>
    <t>12\14</t>
  </si>
  <si>
    <t>Skargi Piotra</t>
  </si>
  <si>
    <t>88\12</t>
  </si>
  <si>
    <t>Solny Pl.</t>
  </si>
  <si>
    <t>7a</t>
  </si>
  <si>
    <t>23/21</t>
  </si>
  <si>
    <t>23/22, 23/19</t>
  </si>
  <si>
    <t>28/4, 28/5</t>
  </si>
  <si>
    <t>Szewska</t>
  </si>
  <si>
    <t>\21AB</t>
  </si>
  <si>
    <t>79/1</t>
  </si>
  <si>
    <t>76\20, 76\34</t>
  </si>
  <si>
    <t>76\35</t>
  </si>
  <si>
    <t>67A</t>
  </si>
  <si>
    <t>76\30</t>
  </si>
  <si>
    <t>27\33</t>
  </si>
  <si>
    <t>27\37, 27\19</t>
  </si>
  <si>
    <t>37, 26</t>
  </si>
  <si>
    <t xml:space="preserve">8, 53, cz.22/2, 29/1, 31/9, cz. 70/1, 77/1, cz.113/3, 123/1, 124/1,132/6, cz.135/4, </t>
  </si>
  <si>
    <t>Św. Magdaleny pl.</t>
  </si>
  <si>
    <t>cz.113/3, 124/2, 124/3, 125/2,125/1,cz.126, cz.128, cz.136/2</t>
  </si>
  <si>
    <t>Świdnicka</t>
  </si>
  <si>
    <t>8/59</t>
  </si>
  <si>
    <t>26\1</t>
  </si>
  <si>
    <t>26\3</t>
  </si>
  <si>
    <t>Uniwersytecka</t>
  </si>
  <si>
    <t>36\3</t>
  </si>
  <si>
    <t>Uniwersytecki Pl.</t>
  </si>
  <si>
    <t>cz. 11, 14/3</t>
  </si>
  <si>
    <t>Więzienna</t>
  </si>
  <si>
    <t>87\22,86/2</t>
  </si>
  <si>
    <t>43\6, 44</t>
  </si>
  <si>
    <t>Wita Stwosza</t>
  </si>
  <si>
    <t>35/12, 35/13</t>
  </si>
  <si>
    <t>44</t>
  </si>
  <si>
    <t>cz. 41/8,cz.113/3, cz.136/2</t>
  </si>
  <si>
    <t>81\14</t>
  </si>
  <si>
    <t>76/37</t>
  </si>
  <si>
    <t>Wolności Pl.</t>
  </si>
  <si>
    <t>60\5, 60\10</t>
  </si>
  <si>
    <t xml:space="preserve">Wszystkich Św. </t>
  </si>
  <si>
    <t>19/4, 19/5, 19/6</t>
  </si>
  <si>
    <t>Wykaz terenów zewnętrznych - dzielnica STARE MIASTO - Rejon B</t>
  </si>
  <si>
    <t>Antoniego Św.</t>
  </si>
  <si>
    <t>14/5</t>
  </si>
  <si>
    <t>39/58, 39/44, 39/29</t>
  </si>
  <si>
    <t>Antoniego Św./ Kazimierza Wlk. - Miejsce Spotkań</t>
  </si>
  <si>
    <t>cz.35, cz.19/2</t>
  </si>
  <si>
    <t>Antoniego Św./ Ruska</t>
  </si>
  <si>
    <t>18/7, 18/8, 18/9</t>
  </si>
  <si>
    <t>Bałuckiego</t>
  </si>
  <si>
    <t>2/62</t>
  </si>
  <si>
    <t>6/61, 6/62</t>
  </si>
  <si>
    <t>Drzewna</t>
  </si>
  <si>
    <t>Dworcowa</t>
  </si>
  <si>
    <t>6/40</t>
  </si>
  <si>
    <t>6/41</t>
  </si>
  <si>
    <t>6/39, 6/45, 6/46, 13/2,14/2</t>
  </si>
  <si>
    <t>5/9, 5/10, 8/8, 8/9</t>
  </si>
  <si>
    <t>11/16</t>
  </si>
  <si>
    <t>16/8</t>
  </si>
  <si>
    <t>2/9</t>
  </si>
  <si>
    <t>20/15</t>
  </si>
  <si>
    <t>Gwarna</t>
  </si>
  <si>
    <t>28/12, 28/10, cz. 28/11</t>
  </si>
  <si>
    <t>Jęczmienna</t>
  </si>
  <si>
    <t>8/16</t>
  </si>
  <si>
    <t>8/23</t>
  </si>
  <si>
    <t>Kaczmarskiego</t>
  </si>
  <si>
    <t>Kolejowa</t>
  </si>
  <si>
    <t>15/4</t>
  </si>
  <si>
    <t>Kołłątaja</t>
  </si>
  <si>
    <t>34/15, 34/17, 35</t>
  </si>
  <si>
    <t>20/33, 19/2, 19/3</t>
  </si>
  <si>
    <t>8/10</t>
  </si>
  <si>
    <t>8/11</t>
  </si>
  <si>
    <t>Komandorska</t>
  </si>
  <si>
    <t>65/8</t>
  </si>
  <si>
    <t>Kościuszki</t>
  </si>
  <si>
    <t>29/3, 29/2</t>
  </si>
  <si>
    <t>37/30, 37/36, 37/37, 37/38</t>
  </si>
  <si>
    <t>13/34</t>
  </si>
  <si>
    <t>44/17, 45/2</t>
  </si>
  <si>
    <t>55/21</t>
  </si>
  <si>
    <t>17/36</t>
  </si>
  <si>
    <t>55/28</t>
  </si>
  <si>
    <t>AB</t>
  </si>
  <si>
    <t>85/4</t>
  </si>
  <si>
    <t>31/9</t>
  </si>
  <si>
    <t>15/6, 15/7</t>
  </si>
  <si>
    <t>6/28</t>
  </si>
  <si>
    <t>6/30</t>
  </si>
  <si>
    <t>20/22</t>
  </si>
  <si>
    <t>Kościuszki Pl.</t>
  </si>
  <si>
    <t>37/17</t>
  </si>
  <si>
    <t>Krupnicza</t>
  </si>
  <si>
    <t>41/2</t>
  </si>
  <si>
    <t>Legionów Pl.</t>
  </si>
  <si>
    <t>42/12</t>
  </si>
  <si>
    <t>34/14</t>
  </si>
  <si>
    <t>Lelewela</t>
  </si>
  <si>
    <t>14/25, 14/28, 14/29, 60</t>
  </si>
  <si>
    <t>14/31</t>
  </si>
  <si>
    <t>11/4</t>
  </si>
  <si>
    <t>11/8</t>
  </si>
  <si>
    <t>Łąkowa</t>
  </si>
  <si>
    <t>27/4</t>
  </si>
  <si>
    <t>Muzealny Pl.</t>
  </si>
  <si>
    <t>35/8</t>
  </si>
  <si>
    <t>27\7, 27\8</t>
  </si>
  <si>
    <t>Orląt Lwowskich Pl.</t>
  </si>
  <si>
    <t>31/24</t>
  </si>
  <si>
    <t>Piłsudskiego</t>
  </si>
  <si>
    <t>4/57</t>
  </si>
  <si>
    <t>7/26</t>
  </si>
  <si>
    <t>44/14,49/3</t>
  </si>
  <si>
    <t>21, 22/7, 23/2</t>
  </si>
  <si>
    <t>37/18</t>
  </si>
  <si>
    <t>77/6</t>
  </si>
  <si>
    <t>77/7</t>
  </si>
  <si>
    <t>Podwale</t>
  </si>
  <si>
    <t>29/7, cz. 29/1, cz. 29/2,</t>
  </si>
  <si>
    <t>21/4</t>
  </si>
  <si>
    <t>37/23</t>
  </si>
  <si>
    <t>48/6</t>
  </si>
  <si>
    <t>Prosta</t>
  </si>
  <si>
    <t>17/8,17/9, 17/10</t>
  </si>
  <si>
    <t>9/12</t>
  </si>
  <si>
    <t>Pszenna</t>
  </si>
  <si>
    <t>8/30</t>
  </si>
  <si>
    <t>Rejtana</t>
  </si>
  <si>
    <t>37/16</t>
  </si>
  <si>
    <t>Rozjezdny Pl.</t>
  </si>
  <si>
    <t>19/3</t>
  </si>
  <si>
    <t>cz.7/36</t>
  </si>
  <si>
    <t>48A</t>
  </si>
  <si>
    <t>7/38, 6/2</t>
  </si>
  <si>
    <t>Sądowa</t>
  </si>
  <si>
    <t>11/2, 13/2</t>
  </si>
  <si>
    <t>Sikorskiego</t>
  </si>
  <si>
    <t>19, 20/3, 20/4</t>
  </si>
  <si>
    <t>Sokolnicza</t>
  </si>
  <si>
    <t>Stawowa</t>
  </si>
  <si>
    <t>29/13</t>
  </si>
  <si>
    <t>34/22</t>
  </si>
  <si>
    <t>Szpitalna</t>
  </si>
  <si>
    <t>14/3, 13/6</t>
  </si>
  <si>
    <t>Świebodzka</t>
  </si>
  <si>
    <t>47, cz.46</t>
  </si>
  <si>
    <t>Tęczowa</t>
  </si>
  <si>
    <t>4/54</t>
  </si>
  <si>
    <t>6/2</t>
  </si>
  <si>
    <t>9/7</t>
  </si>
  <si>
    <t>17/6</t>
  </si>
  <si>
    <t>17/13</t>
  </si>
  <si>
    <t>Włodkowica</t>
  </si>
  <si>
    <t>47/4</t>
  </si>
  <si>
    <t>39/59</t>
  </si>
  <si>
    <t>Wysoka</t>
  </si>
  <si>
    <t>22/5, 23/3</t>
  </si>
  <si>
    <t>Zelwerowicza</t>
  </si>
  <si>
    <t>cz. 26/14</t>
  </si>
  <si>
    <t>cz.26/14</t>
  </si>
  <si>
    <t>RAZEM do sprzątania  7x/tydz.</t>
  </si>
  <si>
    <t>RAZEM do sprzątania  5x/tydz.</t>
  </si>
  <si>
    <t>Wykaz terenów zewnętrznych - dzielnica STARE MIASTO - Rejon U</t>
  </si>
  <si>
    <t>U</t>
  </si>
  <si>
    <t>Bolesławiecka</t>
  </si>
  <si>
    <t>1/13</t>
  </si>
  <si>
    <t>1\12</t>
  </si>
  <si>
    <t>Braniborska</t>
  </si>
  <si>
    <t>8\12,9\2</t>
  </si>
  <si>
    <t>16\40</t>
  </si>
  <si>
    <t>Braniborska - dz. nr 5 (część)</t>
  </si>
  <si>
    <t>cz.5</t>
  </si>
  <si>
    <t>Czarnieckiego</t>
  </si>
  <si>
    <t>15\3,15\2</t>
  </si>
  <si>
    <t>Długa</t>
  </si>
  <si>
    <t>14\7</t>
  </si>
  <si>
    <t xml:space="preserve">5/5 </t>
  </si>
  <si>
    <t>Głogowska</t>
  </si>
  <si>
    <t>15\40</t>
  </si>
  <si>
    <t>16\28</t>
  </si>
  <si>
    <t>Góralska</t>
  </si>
  <si>
    <t>36</t>
  </si>
  <si>
    <t>37\6,37\7,37\2</t>
  </si>
  <si>
    <t>1\5</t>
  </si>
  <si>
    <t>Łęczycka</t>
  </si>
  <si>
    <t>14\9</t>
  </si>
  <si>
    <t>5/23</t>
  </si>
  <si>
    <t>Nabycińska</t>
  </si>
  <si>
    <t>1/24</t>
  </si>
  <si>
    <t>8</t>
  </si>
  <si>
    <t>Rybacka</t>
  </si>
  <si>
    <t>16/21, 18</t>
  </si>
  <si>
    <t>16/24</t>
  </si>
  <si>
    <t>Słubicka</t>
  </si>
  <si>
    <t>8\44</t>
  </si>
  <si>
    <t>4\30</t>
  </si>
  <si>
    <t>24\24</t>
  </si>
  <si>
    <t>Strzegomska</t>
  </si>
  <si>
    <t>3\20</t>
  </si>
  <si>
    <t>Środkowa</t>
  </si>
  <si>
    <t>35\7</t>
  </si>
  <si>
    <t>35\5,39\4</t>
  </si>
  <si>
    <t>Zachodnia</t>
  </si>
  <si>
    <t>16/22, 16/23</t>
  </si>
  <si>
    <t>14\4</t>
  </si>
  <si>
    <t>Zielonogórska</t>
  </si>
  <si>
    <t>1</t>
  </si>
  <si>
    <t>19\44,19\37</t>
  </si>
  <si>
    <t>105\1, cz.106, cz.107/3, 108, 109, 110, cz.111, 112</t>
  </si>
  <si>
    <t>Wzgórze Partyzantów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</si>
  <si>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</si>
  <si>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</si>
  <si>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2x/tydz.</t>
  </si>
  <si>
    <t>RAZEM do sprzątania  1x/tydz.</t>
  </si>
  <si>
    <t xml:space="preserve">Piłsudskiego </t>
  </si>
  <si>
    <t>44/18, cz. 43/18</t>
  </si>
  <si>
    <t>CZĘSTOTLIWOŚĆ</t>
  </si>
  <si>
    <t>Tereny zewn. Gminy  m2</t>
  </si>
  <si>
    <t>Wnętrza międzyblokowe  m2</t>
  </si>
  <si>
    <t>Arkusz mapy (ArcGis)</t>
  </si>
  <si>
    <r>
      <t>Pow.działki w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</si>
  <si>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 xml:space="preserve">RAZEM do sprzątania  </t>
  </si>
  <si>
    <t>11</t>
  </si>
  <si>
    <t>12</t>
  </si>
  <si>
    <t>AU 56</t>
  </si>
  <si>
    <t>AZ60</t>
  </si>
  <si>
    <t>AU60</t>
  </si>
  <si>
    <t>AV56</t>
  </si>
  <si>
    <t>AW56</t>
  </si>
  <si>
    <t>AU59</t>
  </si>
  <si>
    <t>AW57</t>
  </si>
  <si>
    <t>AX58</t>
  </si>
  <si>
    <t>AY62, AX62</t>
  </si>
  <si>
    <t>AV58</t>
  </si>
  <si>
    <t>AV58, AW58</t>
  </si>
  <si>
    <t>AY60</t>
  </si>
  <si>
    <t>AX62</t>
  </si>
  <si>
    <t>AS57, AT57</t>
  </si>
  <si>
    <t>AS58</t>
  </si>
  <si>
    <t>AT57</t>
  </si>
  <si>
    <t>AV57</t>
  </si>
  <si>
    <t>AV59, AW59</t>
  </si>
  <si>
    <t>AT 56</t>
  </si>
  <si>
    <t>AV59</t>
  </si>
  <si>
    <t>AT58, AU58, AV58, AW58. AX58</t>
  </si>
  <si>
    <t>AW58</t>
  </si>
  <si>
    <t>AX58, AW58</t>
  </si>
  <si>
    <t>AW59</t>
  </si>
  <si>
    <t>AS58, AS57</t>
  </si>
  <si>
    <t>AW56, AW57</t>
  </si>
  <si>
    <t>AT56, AS56, AS57, AR57</t>
  </si>
  <si>
    <t>AS59, AR59</t>
  </si>
  <si>
    <t>AW58, AV58</t>
  </si>
  <si>
    <t>AW58, AV58, AW59, AV59</t>
  </si>
  <si>
    <t>AW58, AW59</t>
  </si>
  <si>
    <t>AW57, AW58, AX57, AX58</t>
  </si>
  <si>
    <t>AT58</t>
  </si>
  <si>
    <t>AU58</t>
  </si>
  <si>
    <t>AU58, AT58</t>
  </si>
  <si>
    <t>AU56</t>
  </si>
  <si>
    <t>AU56, AV56</t>
  </si>
  <si>
    <t>AV 56, AU 56</t>
  </si>
  <si>
    <t>AV55, AV56, AU55, AU56</t>
  </si>
  <si>
    <t>AU57, AU58, AT57, AT58</t>
  </si>
  <si>
    <t xml:space="preserve">AV57,AU57, AV58, </t>
  </si>
  <si>
    <t>AR59</t>
  </si>
  <si>
    <t>AU56, AU57</t>
  </si>
  <si>
    <t>AU57</t>
  </si>
  <si>
    <t>AT58, AU58, AV58, AW58, AX58, AX59</t>
  </si>
  <si>
    <t>AS57</t>
  </si>
  <si>
    <t>AV57, AV58</t>
  </si>
  <si>
    <t>AV58, AU58, AU59</t>
  </si>
  <si>
    <t>AV58, AV59, AU59</t>
  </si>
  <si>
    <t>AV59, AU59</t>
  </si>
  <si>
    <t>AU 55</t>
  </si>
  <si>
    <t>AT56</t>
  </si>
  <si>
    <t>AQ56, AP56</t>
  </si>
  <si>
    <t>AP56</t>
  </si>
  <si>
    <t>AX54</t>
  </si>
  <si>
    <t>AX54, AW54</t>
  </si>
  <si>
    <t>AX54, AX55</t>
  </si>
  <si>
    <t>AP59</t>
  </si>
  <si>
    <t>AQ59</t>
  </si>
  <si>
    <t>AQ59, AP59</t>
  </si>
  <si>
    <t>AQ54, AQ55</t>
  </si>
  <si>
    <t>AP53, AQ53</t>
  </si>
  <si>
    <t>AP52, AP53</t>
  </si>
  <si>
    <t>AP52, AP53, AP52, AQ53,</t>
  </si>
  <si>
    <t>AP52</t>
  </si>
  <si>
    <t>AO59</t>
  </si>
  <si>
    <t>AP54</t>
  </si>
  <si>
    <t>AP54, AQ54</t>
  </si>
  <si>
    <t>AO58, AP58</t>
  </si>
  <si>
    <t>AQ59, AP 59</t>
  </si>
  <si>
    <t>AO57</t>
  </si>
  <si>
    <t>AQ56</t>
  </si>
  <si>
    <t>AQ57</t>
  </si>
  <si>
    <t>AP57, AQ57</t>
  </si>
  <si>
    <t>AQ57, AP57, AQ58, AP58,</t>
  </si>
  <si>
    <t>AP58</t>
  </si>
  <si>
    <t>AP58, AP59</t>
  </si>
  <si>
    <t>AP58, AO58</t>
  </si>
  <si>
    <t>AP59, AQ56</t>
  </si>
  <si>
    <t>AP59, AO59</t>
  </si>
  <si>
    <t>AR55, AQ55</t>
  </si>
  <si>
    <t>AQ55, AQ56, AP56</t>
  </si>
  <si>
    <t>AP55</t>
  </si>
  <si>
    <t>AQ55</t>
  </si>
  <si>
    <t>AV 54, AU 54</t>
  </si>
  <si>
    <t>AS 54, AS 55</t>
  </si>
  <si>
    <t>AS55, AR55</t>
  </si>
  <si>
    <t>AP57, AO57</t>
  </si>
  <si>
    <t>AO58</t>
  </si>
  <si>
    <t>AN58</t>
  </si>
  <si>
    <t>AO58, AN58</t>
  </si>
  <si>
    <t>AX55, AW55</t>
  </si>
  <si>
    <t>AV 55</t>
  </si>
  <si>
    <t>AQ58</t>
  </si>
  <si>
    <t>AQ54, AP54</t>
  </si>
  <si>
    <t>AQ55, AP55</t>
  </si>
  <si>
    <t>AP53, AP54</t>
  </si>
  <si>
    <t>AR55</t>
  </si>
  <si>
    <t>AW55</t>
  </si>
  <si>
    <t>AX55</t>
  </si>
  <si>
    <t>AR55, AR56</t>
  </si>
  <si>
    <t>AT 55</t>
  </si>
  <si>
    <t>AS 54</t>
  </si>
  <si>
    <t>AS 53</t>
  </si>
  <si>
    <t>AS 53, AS 54,AR 53, AR 54</t>
  </si>
  <si>
    <t>AR 53</t>
  </si>
  <si>
    <t>AR 52</t>
  </si>
  <si>
    <t>AU 55, AV 55</t>
  </si>
  <si>
    <t>AV 55, AU55</t>
  </si>
  <si>
    <t>AY50, AX50</t>
  </si>
  <si>
    <t>AY49,AY50</t>
  </si>
  <si>
    <t>AV53, AV54</t>
  </si>
  <si>
    <t>AW52, AW53, AV52, AV53</t>
  </si>
  <si>
    <t>AU53</t>
  </si>
  <si>
    <t>AZ51</t>
  </si>
  <si>
    <t>AZ53, AZ54</t>
  </si>
  <si>
    <t>BD52, BD53, BE52</t>
  </si>
  <si>
    <t>BB50, BA50</t>
  </si>
  <si>
    <t>BC50, BB50, BC51, BB51</t>
  </si>
  <si>
    <t>AU50, AT50</t>
  </si>
  <si>
    <t>AT50, AU50</t>
  </si>
  <si>
    <t>AT50</t>
  </si>
  <si>
    <t>AX52, AX53</t>
  </si>
  <si>
    <t>BB53</t>
  </si>
  <si>
    <t>BC53, BC52, BB52, BB53</t>
  </si>
  <si>
    <t>AW53, AW54</t>
  </si>
  <si>
    <t>AU52</t>
  </si>
  <si>
    <t>AY54, AY53</t>
  </si>
  <si>
    <t>AZ54, AY54, AZ53</t>
  </si>
  <si>
    <t>BC50, BB50, BB49</t>
  </si>
  <si>
    <t>BB50</t>
  </si>
  <si>
    <t>BC50, BD50</t>
  </si>
  <si>
    <t>AY49, AX49</t>
  </si>
  <si>
    <t>AY53,AZ53</t>
  </si>
  <si>
    <t>AY53, AY54</t>
  </si>
  <si>
    <t>BB51, BA21</t>
  </si>
  <si>
    <t>W</t>
  </si>
  <si>
    <t>Wyspa Słodowa</t>
  </si>
  <si>
    <t>14/2</t>
  </si>
  <si>
    <t>Wykaz terenów zewnętrznych - dzielnica STARE MIASTO - Rejon W</t>
  </si>
  <si>
    <t>Rej. A.</t>
  </si>
  <si>
    <t>Rej. B.</t>
  </si>
  <si>
    <t>Rej. U.</t>
  </si>
  <si>
    <t>Rej.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</si>
</sst>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0;;@"/>
    <numFmt numFmtId="165" formatCode="#,##0.00\ &quot;zł&quot;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right" vertical="center"/>
      <protection hidden="1"/>
    </xf>
    <xf numFmtId="3" fontId="5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5" fillId="0" borderId="1" xfId="5" applyNumberFormat="1" applyFont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vertical="center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4" borderId="1" xfId="1" applyFont="1" applyFill="1" applyBorder="1" applyAlignment="1" applyProtection="1">
      <alignment horizontal="center" vertical="center" wrapText="1"/>
      <protection hidden="1"/>
    </xf>
    <xf numFmtId="1" fontId="8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1" xfId="2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1" fontId="10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8" fillId="2" borderId="1" xfId="1" applyNumberFormat="1" applyFont="1" applyFill="1" applyBorder="1" applyAlignment="1" applyProtection="1">
      <alignment horizontal="center" vertical="center"/>
      <protection hidden="1"/>
    </xf>
    <xf numFmtId="3" fontId="8" fillId="2" borderId="1" xfId="1" applyNumberFormat="1" applyFont="1" applyFill="1" applyBorder="1" applyAlignment="1" applyProtection="1">
      <alignment horizontal="center" vertical="center"/>
      <protection hidden="1"/>
    </xf>
    <xf numFmtId="164" fontId="8" fillId="5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1" fontId="10" fillId="0" borderId="1" xfId="2" applyNumberFormat="1" applyFont="1" applyBorder="1" applyAlignment="1" applyProtection="1">
      <alignment horizontal="right" vertical="center"/>
      <protection hidden="1"/>
    </xf>
    <xf numFmtId="49" fontId="10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right" vertical="center" wrapText="1"/>
      <protection hidden="1"/>
    </xf>
    <xf numFmtId="3" fontId="10" fillId="0" borderId="2" xfId="0" applyNumberFormat="1" applyFont="1" applyBorder="1" applyAlignment="1" applyProtection="1">
      <alignment horizontal="right" vertical="center" wrapText="1"/>
      <protection hidden="1"/>
    </xf>
    <xf numFmtId="164" fontId="10" fillId="0" borderId="2" xfId="0" applyNumberFormat="1" applyFont="1" applyBorder="1" applyAlignment="1" applyProtection="1">
      <alignment wrapText="1"/>
      <protection hidden="1"/>
    </xf>
    <xf numFmtId="164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0" fillId="0" borderId="1" xfId="0" applyNumberFormat="1" applyFont="1" applyBorder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wrapText="1"/>
      <protection hidden="1"/>
    </xf>
    <xf numFmtId="1" fontId="10" fillId="0" borderId="1" xfId="3" applyNumberFormat="1" applyFont="1" applyBorder="1" applyAlignment="1" applyProtection="1">
      <alignment horizontal="right" vertical="center"/>
      <protection hidden="1"/>
    </xf>
    <xf numFmtId="1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16" fontId="10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right" vertical="center"/>
      <protection hidden="1"/>
    </xf>
    <xf numFmtId="3" fontId="10" fillId="0" borderId="1" xfId="5" applyNumberFormat="1" applyFont="1" applyBorder="1" applyAlignment="1" applyProtection="1">
      <alignment horizontal="right" vertical="center"/>
      <protection hidden="1"/>
    </xf>
    <xf numFmtId="0" fontId="10" fillId="0" borderId="1" xfId="3" applyFont="1" applyBorder="1" applyAlignment="1" applyProtection="1">
      <alignment horizontal="center" vertical="center"/>
      <protection hidden="1"/>
    </xf>
    <xf numFmtId="3" fontId="10" fillId="0" borderId="1" xfId="3" applyNumberFormat="1" applyFont="1" applyBorder="1" applyAlignment="1" applyProtection="1">
      <alignment horizontal="right" vertical="center" wrapText="1"/>
      <protection hidden="1"/>
    </xf>
    <xf numFmtId="164" fontId="10" fillId="6" borderId="1" xfId="0" applyNumberFormat="1" applyFont="1" applyFill="1" applyBorder="1" applyAlignment="1" applyProtection="1">
      <alignment wrapText="1"/>
      <protection hidden="1"/>
    </xf>
    <xf numFmtId="0" fontId="10" fillId="7" borderId="1" xfId="0" applyFont="1" applyFill="1" applyBorder="1" applyAlignment="1" applyProtection="1">
      <alignment horizontal="left" vertical="center"/>
      <protection hidden="1"/>
    </xf>
    <xf numFmtId="1" fontId="10" fillId="7" borderId="1" xfId="0" applyNumberFormat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horizontal="center" vertical="center" wrapText="1"/>
      <protection hidden="1"/>
    </xf>
    <xf numFmtId="3" fontId="10" fillId="7" borderId="1" xfId="3" applyNumberFormat="1" applyFont="1" applyFill="1" applyBorder="1" applyAlignment="1" applyProtection="1">
      <alignment horizontal="right" vertical="center" wrapText="1"/>
      <protection hidden="1"/>
    </xf>
    <xf numFmtId="49" fontId="10" fillId="7" borderId="1" xfId="2" applyNumberFormat="1" applyFont="1" applyFill="1" applyBorder="1" applyAlignment="1" applyProtection="1">
      <alignment horizontal="left" vertical="center"/>
      <protection hidden="1"/>
    </xf>
    <xf numFmtId="1" fontId="10" fillId="7" borderId="1" xfId="3" applyNumberFormat="1" applyFont="1" applyFill="1" applyBorder="1" applyAlignment="1" applyProtection="1">
      <alignment horizontal="right" vertical="center"/>
      <protection hidden="1"/>
    </xf>
    <xf numFmtId="0" fontId="10" fillId="7" borderId="1" xfId="3" applyFont="1" applyFill="1" applyBorder="1" applyAlignment="1" applyProtection="1">
      <alignment horizontal="center" vertical="center"/>
      <protection hidden="1"/>
    </xf>
    <xf numFmtId="1" fontId="10" fillId="7" borderId="1" xfId="2" applyNumberFormat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3" fontId="10" fillId="7" borderId="1" xfId="0" applyNumberFormat="1" applyFont="1" applyFill="1" applyBorder="1" applyAlignment="1" applyProtection="1">
      <alignment horizontal="right" vertical="center" wrapText="1"/>
      <protection hidden="1"/>
    </xf>
    <xf numFmtId="164" fontId="10" fillId="7" borderId="1" xfId="0" applyNumberFormat="1" applyFont="1" applyFill="1" applyBorder="1" applyAlignment="1" applyProtection="1">
      <alignment wrapText="1"/>
      <protection hidden="1"/>
    </xf>
    <xf numFmtId="49" fontId="10" fillId="7" borderId="1" xfId="0" applyNumberFormat="1" applyFont="1" applyFill="1" applyBorder="1" applyAlignment="1" applyProtection="1">
      <alignment horizontal="left" vertical="center"/>
      <protection hidden="1"/>
    </xf>
    <xf numFmtId="49" fontId="10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right" vertical="center"/>
      <protection hidden="1"/>
    </xf>
    <xf numFmtId="49" fontId="10" fillId="0" borderId="1" xfId="3" applyNumberFormat="1" applyFont="1" applyBorder="1" applyAlignment="1" applyProtection="1">
      <alignment horizontal="right" vertical="center"/>
      <protection hidden="1"/>
    </xf>
    <xf numFmtId="49" fontId="10" fillId="0" borderId="1" xfId="0" applyNumberFormat="1" applyFont="1" applyBorder="1" applyAlignment="1" applyProtection="1">
      <alignment horizontal="right" vertical="center"/>
      <protection hidden="1"/>
    </xf>
    <xf numFmtId="49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 applyProtection="1">
      <alignment horizontal="center" textRotation="90"/>
      <protection hidden="1"/>
    </xf>
    <xf numFmtId="49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4" borderId="1" xfId="0" applyNumberFormat="1" applyFont="1" applyFill="1" applyBorder="1" applyAlignment="1" applyProtection="1">
      <alignment vertical="center" wrapText="1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3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4" borderId="1" xfId="0" applyNumberFormat="1" applyFont="1" applyFill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vertical="center"/>
      <protection hidden="1"/>
    </xf>
    <xf numFmtId="16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left" vertical="center"/>
      <protection hidden="1"/>
    </xf>
    <xf numFmtId="49" fontId="8" fillId="0" borderId="1" xfId="0" applyNumberFormat="1" applyFont="1" applyBorder="1" applyAlignment="1" applyProtection="1">
      <alignment horizontal="left" vertical="center"/>
      <protection hidden="1"/>
    </xf>
    <xf numFmtId="4" fontId="8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49" fontId="10" fillId="0" borderId="1" xfId="5" applyNumberFormat="1" applyFont="1" applyBorder="1" applyAlignment="1" applyProtection="1">
      <alignment horizontal="center" vertical="center"/>
      <protection hidden="1"/>
    </xf>
    <xf numFmtId="49" fontId="8" fillId="0" borderId="1" xfId="5" applyNumberFormat="1" applyFont="1" applyBorder="1" applyAlignment="1" applyProtection="1">
      <alignment horizontal="left" vertical="center"/>
      <protection hidden="1"/>
    </xf>
    <xf numFmtId="3" fontId="5" fillId="0" borderId="1" xfId="5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49" fontId="5" fillId="0" borderId="1" xfId="5" applyNumberFormat="1" applyFont="1" applyBorder="1" applyAlignment="1" applyProtection="1">
      <alignment horizontal="right" vertical="center"/>
      <protection hidden="1"/>
    </xf>
    <xf numFmtId="0" fontId="10" fillId="0" borderId="1" xfId="5" applyFont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hidden="1"/>
    </xf>
    <xf numFmtId="17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>
      <alignment vertical="center"/>
    </xf>
    <xf numFmtId="3" fontId="10" fillId="7" borderId="1" xfId="0" applyNumberFormat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49" fontId="10" fillId="7" borderId="1" xfId="0" applyNumberFormat="1" applyFont="1" applyFill="1" applyBorder="1" applyAlignment="1" applyProtection="1">
      <alignment horizontal="right" vertical="center"/>
      <protection hidden="1"/>
    </xf>
    <xf numFmtId="49" fontId="8" fillId="7" borderId="1" xfId="0" applyNumberFormat="1" applyFont="1" applyFill="1" applyBorder="1" applyAlignment="1" applyProtection="1">
      <alignment horizontal="left" vertical="center"/>
      <protection hidden="1"/>
    </xf>
    <xf numFmtId="49" fontId="10" fillId="7" borderId="1" xfId="3" applyNumberFormat="1" applyFont="1" applyFill="1" applyBorder="1" applyAlignment="1" applyProtection="1">
      <alignment horizontal="right" vertical="center"/>
      <protection hidden="1"/>
    </xf>
    <xf numFmtId="0" fontId="8" fillId="7" borderId="1" xfId="3" applyFont="1" applyFill="1" applyBorder="1" applyAlignment="1" applyProtection="1">
      <alignment horizontal="left" vertical="center"/>
      <protection hidden="1"/>
    </xf>
    <xf numFmtId="0" fontId="10" fillId="7" borderId="1" xfId="0" quotePrefix="1" applyFont="1" applyFill="1" applyBorder="1" applyAlignment="1" applyProtection="1">
      <alignment horizontal="right" vertical="center"/>
      <protection hidden="1"/>
    </xf>
    <xf numFmtId="49" fontId="10" fillId="7" borderId="1" xfId="3" quotePrefix="1" applyNumberFormat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horizontal="right" vertical="center"/>
      <protection hidden="1"/>
    </xf>
    <xf numFmtId="0" fontId="10" fillId="0" borderId="1" xfId="0" quotePrefix="1" applyFont="1" applyBorder="1" applyAlignment="1" applyProtection="1">
      <alignment horizontal="right" vertical="center"/>
      <protection hidden="1"/>
    </xf>
    <xf numFmtId="165" fontId="10" fillId="7" borderId="1" xfId="0" applyNumberFormat="1" applyFont="1" applyFill="1" applyBorder="1" applyAlignment="1" applyProtection="1">
      <alignment horizontal="left" vertical="center"/>
      <protection hidden="1"/>
    </xf>
    <xf numFmtId="165" fontId="10" fillId="0" borderId="1" xfId="0" applyNumberFormat="1" applyFont="1" applyBorder="1" applyAlignment="1" applyProtection="1">
      <alignment horizontal="left" vertical="center"/>
      <protection hidden="1"/>
    </xf>
    <xf numFmtId="49" fontId="8" fillId="7" borderId="1" xfId="3" applyNumberFormat="1" applyFont="1" applyFill="1" applyBorder="1" applyAlignment="1" applyProtection="1">
      <alignment horizontal="left" vertical="center"/>
      <protection hidden="1"/>
    </xf>
    <xf numFmtId="49" fontId="8" fillId="0" borderId="1" xfId="3" applyNumberFormat="1" applyFont="1" applyBorder="1" applyAlignment="1" applyProtection="1">
      <alignment horizontal="left" vertical="center"/>
      <protection hidden="1"/>
    </xf>
    <xf numFmtId="4" fontId="10" fillId="0" borderId="1" xfId="3" applyNumberFormat="1" applyFont="1" applyBorder="1" applyAlignment="1" applyProtection="1">
      <alignment vertical="center"/>
      <protection hidden="1"/>
    </xf>
    <xf numFmtId="49" fontId="10" fillId="0" borderId="1" xfId="3" applyNumberFormat="1" applyFont="1" applyBorder="1" applyAlignment="1" applyProtection="1">
      <alignment horizontal="center" vertical="center"/>
      <protection hidden="1"/>
    </xf>
    <xf numFmtId="49" fontId="10" fillId="0" borderId="1" xfId="3" quotePrefix="1" applyNumberFormat="1" applyFont="1" applyBorder="1" applyAlignment="1" applyProtection="1">
      <alignment horizontal="right" vertical="center"/>
      <protection hidden="1"/>
    </xf>
    <xf numFmtId="3" fontId="10" fillId="0" borderId="1" xfId="3" applyNumberFormat="1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hidden="1"/>
    </xf>
    <xf numFmtId="3" fontId="10" fillId="0" borderId="1" xfId="2" applyNumberFormat="1" applyFont="1" applyBorder="1" applyAlignment="1" applyProtection="1">
      <alignment horizontal="right" vertical="center"/>
      <protection hidden="1"/>
    </xf>
    <xf numFmtId="0" fontId="10" fillId="0" borderId="1" xfId="2" applyFont="1" applyBorder="1" applyAlignment="1" applyProtection="1">
      <alignment vertical="center"/>
      <protection hidden="1"/>
    </xf>
    <xf numFmtId="0" fontId="10" fillId="0" borderId="1" xfId="2" applyFont="1" applyBorder="1" applyAlignment="1" applyProtection="1">
      <alignment horizontal="center" vertical="center"/>
      <protection hidden="1"/>
    </xf>
    <xf numFmtId="49" fontId="10" fillId="0" borderId="1" xfId="2" applyNumberFormat="1" applyFont="1" applyBorder="1" applyAlignment="1" applyProtection="1">
      <alignment horizontal="right" vertical="center"/>
      <protection hidden="1"/>
    </xf>
    <xf numFmtId="0" fontId="11" fillId="0" borderId="1" xfId="0" applyFont="1" applyBorder="1"/>
    <xf numFmtId="0" fontId="10" fillId="0" borderId="1" xfId="2" applyFont="1" applyBorder="1" applyAlignment="1" applyProtection="1">
      <alignment horizontal="right" vertical="center"/>
      <protection hidden="1"/>
    </xf>
    <xf numFmtId="0" fontId="10" fillId="0" borderId="1" xfId="0" applyFont="1" applyBorder="1"/>
    <xf numFmtId="3" fontId="0" fillId="0" borderId="0" xfId="0" applyNumberFormat="1" applyAlignment="1">
      <alignment horizontal="right" vertical="center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Normalny" xfId="0" builtinId="0"/>
    <cellStyle name="Normalny 2" xfId="4" xr:uid="{00000000-0005-0000-0000-000001000000}"/>
    <cellStyle name="Normalny 3" xfId="6" xr:uid="{A6B0E2F7-4744-4789-948E-B9ED4F919127}"/>
    <cellStyle name="Normalny_Arkusz1" xfId="2" xr:uid="{00000000-0005-0000-0000-000002000000}"/>
    <cellStyle name="Normalny_Arkusz1_1" xfId="1" xr:uid="{00000000-0005-0000-0000-000003000000}"/>
    <cellStyle name="Normalny_Rejon A" xfId="5" xr:uid="{00000000-0005-0000-0000-000004000000}"/>
    <cellStyle name="Normalny_Rejon H 30.04.02r" xfId="3" xr:uid="{00000000-0005-0000-0000-000005000000}"/>
  </cellStyles>
  <dxfs count="9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view="pageLayout" zoomScaleNormal="100" workbookViewId="0">
      <selection activeCell="G3" sqref="G3"/>
    </sheetView>
  </sheetViews>
  <sheetFormatPr defaultRowHeight="12.75" x14ac:dyDescent="0.2"/>
  <cols>
    <col min="1" max="1" width="3.7109375" style="11" customWidth="1"/>
    <col min="2" max="2" width="4.7109375" customWidth="1"/>
    <col min="3" max="3" width="5.7109375" customWidth="1"/>
    <col min="4" max="4" width="11.140625" customWidth="1"/>
    <col min="7" max="7" width="9.140625" style="13"/>
    <col min="9" max="9" width="7.42578125" customWidth="1"/>
  </cols>
  <sheetData>
    <row r="1" spans="1:20" x14ac:dyDescent="0.2">
      <c r="A1" s="1"/>
      <c r="B1" s="4"/>
      <c r="C1" s="4"/>
      <c r="D1" s="4"/>
      <c r="E1" s="4"/>
      <c r="F1" s="4"/>
      <c r="G1" s="12"/>
      <c r="H1" s="130"/>
      <c r="I1" s="130"/>
    </row>
    <row r="2" spans="1:20" x14ac:dyDescent="0.2">
      <c r="A2" s="1"/>
      <c r="B2" s="4"/>
      <c r="C2" s="4"/>
      <c r="D2" s="4"/>
      <c r="E2" s="4"/>
      <c r="F2" s="4"/>
      <c r="G2" s="12"/>
      <c r="H2" s="4"/>
      <c r="I2" s="4"/>
    </row>
    <row r="3" spans="1:20" x14ac:dyDescent="0.2">
      <c r="H3" s="101" t="s">
        <v>23</v>
      </c>
      <c r="I3" s="101"/>
      <c r="J3" s="101"/>
      <c r="K3" s="101"/>
      <c r="L3" s="101"/>
      <c r="M3" s="101"/>
    </row>
    <row r="4" spans="1:20" x14ac:dyDescent="0.2">
      <c r="A4" s="1"/>
      <c r="B4" s="4"/>
      <c r="C4" s="4"/>
      <c r="D4" s="4"/>
      <c r="E4" s="4"/>
      <c r="F4" s="4"/>
      <c r="G4" s="12"/>
      <c r="H4" s="4"/>
      <c r="I4" s="4"/>
    </row>
    <row r="6" spans="1:20" ht="75.75" x14ac:dyDescent="0.2">
      <c r="A6" s="15" t="s">
        <v>10</v>
      </c>
      <c r="B6" s="16" t="s">
        <v>491</v>
      </c>
      <c r="C6" s="73" t="s">
        <v>343</v>
      </c>
      <c r="D6" s="17" t="s">
        <v>0</v>
      </c>
      <c r="E6" s="131" t="s">
        <v>1</v>
      </c>
      <c r="F6" s="131"/>
      <c r="G6" s="31" t="s">
        <v>344</v>
      </c>
      <c r="H6" s="31" t="s">
        <v>345</v>
      </c>
      <c r="I6" s="18" t="s">
        <v>2</v>
      </c>
      <c r="J6" s="19" t="s">
        <v>3</v>
      </c>
      <c r="K6" s="20" t="s">
        <v>4</v>
      </c>
      <c r="L6" s="74" t="s">
        <v>346</v>
      </c>
      <c r="M6" s="75" t="s">
        <v>347</v>
      </c>
      <c r="N6" s="21" t="s">
        <v>337</v>
      </c>
      <c r="O6" s="22" t="s">
        <v>338</v>
      </c>
      <c r="P6" s="23" t="s">
        <v>287</v>
      </c>
      <c r="Q6" s="23" t="s">
        <v>288</v>
      </c>
      <c r="R6" s="23" t="s">
        <v>339</v>
      </c>
      <c r="S6" s="23" t="s">
        <v>340</v>
      </c>
      <c r="T6" s="24" t="s">
        <v>348</v>
      </c>
    </row>
    <row r="7" spans="1:20" x14ac:dyDescent="0.2">
      <c r="A7" s="25">
        <v>1</v>
      </c>
      <c r="B7" s="26">
        <v>2</v>
      </c>
      <c r="C7" s="27">
        <v>3</v>
      </c>
      <c r="D7" s="76">
        <v>4</v>
      </c>
      <c r="E7" s="25">
        <v>5</v>
      </c>
      <c r="F7" s="25">
        <v>6</v>
      </c>
      <c r="G7" s="77">
        <v>7</v>
      </c>
      <c r="H7" s="77">
        <v>8</v>
      </c>
      <c r="I7" s="78">
        <v>9</v>
      </c>
      <c r="J7" s="28">
        <v>10</v>
      </c>
      <c r="K7" s="68" t="s">
        <v>349</v>
      </c>
      <c r="L7" s="79" t="s">
        <v>350</v>
      </c>
      <c r="M7" s="80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5"/>
      <c r="B8" s="26"/>
      <c r="C8" s="27"/>
      <c r="D8" s="33" t="s">
        <v>5</v>
      </c>
      <c r="E8" s="32"/>
      <c r="F8" s="33"/>
      <c r="G8" s="33">
        <f>SUM(G9:G6845)</f>
        <v>115039.91</v>
      </c>
      <c r="H8" s="33">
        <f>SUM(H9:H6845)</f>
        <v>82872.91</v>
      </c>
      <c r="I8" s="78"/>
      <c r="J8" s="28"/>
      <c r="K8" s="68"/>
      <c r="L8" s="79"/>
      <c r="M8" s="84"/>
      <c r="N8" s="34">
        <f t="shared" ref="N8:T8" si="0">SUBTOTAL(9,N9:N6845)</f>
        <v>103314</v>
      </c>
      <c r="O8" s="34">
        <f t="shared" si="0"/>
        <v>84884</v>
      </c>
      <c r="P8" s="34">
        <f t="shared" si="0"/>
        <v>188198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188198</v>
      </c>
    </row>
    <row r="9" spans="1:20" x14ac:dyDescent="0.2">
      <c r="A9" s="35">
        <v>1</v>
      </c>
      <c r="B9" s="35" t="s">
        <v>6</v>
      </c>
      <c r="C9" s="35">
        <v>7</v>
      </c>
      <c r="D9" s="47" t="s">
        <v>167</v>
      </c>
      <c r="E9" s="43">
        <v>19</v>
      </c>
      <c r="F9" s="37"/>
      <c r="G9" s="69">
        <v>517</v>
      </c>
      <c r="H9" s="69">
        <v>517</v>
      </c>
      <c r="I9" s="85" t="s">
        <v>28</v>
      </c>
      <c r="J9" s="38">
        <v>24</v>
      </c>
      <c r="K9" s="86" t="s">
        <v>168</v>
      </c>
      <c r="L9" s="87" t="s">
        <v>351</v>
      </c>
      <c r="M9" s="39">
        <v>872</v>
      </c>
      <c r="N9" s="39">
        <v>534</v>
      </c>
      <c r="O9" s="39">
        <v>74</v>
      </c>
      <c r="P9" s="41">
        <f t="shared" ref="P9:P44" si="1">IF($C9=7,SUM($N9+$O9),)</f>
        <v>608</v>
      </c>
      <c r="Q9" s="44">
        <v>0</v>
      </c>
      <c r="R9" s="44"/>
      <c r="S9" s="44">
        <v>0</v>
      </c>
      <c r="T9" s="42">
        <f t="shared" ref="T9:T40" si="2">P9+Q9+R9+S9</f>
        <v>608</v>
      </c>
    </row>
    <row r="10" spans="1:20" x14ac:dyDescent="0.2">
      <c r="A10" s="35">
        <v>2</v>
      </c>
      <c r="B10" s="35" t="s">
        <v>6</v>
      </c>
      <c r="C10" s="35">
        <v>7</v>
      </c>
      <c r="D10" s="47" t="s">
        <v>167</v>
      </c>
      <c r="E10" s="43">
        <v>22</v>
      </c>
      <c r="F10" s="37"/>
      <c r="G10" s="69">
        <v>3847</v>
      </c>
      <c r="H10" s="69">
        <v>3847</v>
      </c>
      <c r="I10" s="85" t="s">
        <v>28</v>
      </c>
      <c r="J10" s="53">
        <v>24</v>
      </c>
      <c r="K10" s="70" t="s">
        <v>169</v>
      </c>
      <c r="L10" s="87" t="s">
        <v>351</v>
      </c>
      <c r="M10" s="39">
        <v>3955</v>
      </c>
      <c r="N10" s="39">
        <v>3837</v>
      </c>
      <c r="O10" s="54">
        <v>11</v>
      </c>
      <c r="P10" s="41">
        <f t="shared" si="1"/>
        <v>3848</v>
      </c>
      <c r="Q10" s="44">
        <v>0</v>
      </c>
      <c r="R10" s="44"/>
      <c r="S10" s="44">
        <v>0</v>
      </c>
      <c r="T10" s="42">
        <f t="shared" si="2"/>
        <v>3848</v>
      </c>
    </row>
    <row r="11" spans="1:20" x14ac:dyDescent="0.2">
      <c r="A11" s="35">
        <v>3</v>
      </c>
      <c r="B11" s="35" t="s">
        <v>6</v>
      </c>
      <c r="C11" s="35">
        <v>7</v>
      </c>
      <c r="D11" s="47" t="s">
        <v>170</v>
      </c>
      <c r="E11" s="43"/>
      <c r="F11" s="47"/>
      <c r="G11" s="69"/>
      <c r="H11" s="69"/>
      <c r="I11" s="85" t="s">
        <v>28</v>
      </c>
      <c r="J11" s="38">
        <v>24</v>
      </c>
      <c r="K11" s="51" t="s">
        <v>171</v>
      </c>
      <c r="L11" s="87" t="s">
        <v>351</v>
      </c>
      <c r="M11" s="39"/>
      <c r="N11" s="39">
        <v>0</v>
      </c>
      <c r="O11" s="54">
        <v>497</v>
      </c>
      <c r="P11" s="41">
        <f t="shared" si="1"/>
        <v>497</v>
      </c>
      <c r="Q11" s="44">
        <v>0</v>
      </c>
      <c r="R11" s="44"/>
      <c r="S11" s="44">
        <v>0</v>
      </c>
      <c r="T11" s="42">
        <f t="shared" si="2"/>
        <v>497</v>
      </c>
    </row>
    <row r="12" spans="1:20" x14ac:dyDescent="0.2">
      <c r="A12" s="35">
        <v>4</v>
      </c>
      <c r="B12" s="35" t="s">
        <v>6</v>
      </c>
      <c r="C12" s="35">
        <v>7</v>
      </c>
      <c r="D12" s="47" t="s">
        <v>172</v>
      </c>
      <c r="E12" s="43"/>
      <c r="F12" s="47"/>
      <c r="G12" s="69"/>
      <c r="H12" s="69"/>
      <c r="I12" s="85" t="s">
        <v>28</v>
      </c>
      <c r="J12" s="38">
        <v>24</v>
      </c>
      <c r="K12" s="51" t="s">
        <v>173</v>
      </c>
      <c r="L12" s="87" t="s">
        <v>351</v>
      </c>
      <c r="M12" s="39"/>
      <c r="N12" s="39">
        <v>977</v>
      </c>
      <c r="O12" s="54">
        <v>0</v>
      </c>
      <c r="P12" s="41">
        <f t="shared" si="1"/>
        <v>977</v>
      </c>
      <c r="Q12" s="44">
        <v>0</v>
      </c>
      <c r="R12" s="44"/>
      <c r="S12" s="44">
        <v>0</v>
      </c>
      <c r="T12" s="42">
        <f t="shared" si="2"/>
        <v>977</v>
      </c>
    </row>
    <row r="13" spans="1:20" x14ac:dyDescent="0.2">
      <c r="A13" s="35">
        <v>5</v>
      </c>
      <c r="B13" s="35" t="s">
        <v>6</v>
      </c>
      <c r="C13" s="35">
        <v>7</v>
      </c>
      <c r="D13" s="47" t="s">
        <v>24</v>
      </c>
      <c r="E13" s="36">
        <v>2</v>
      </c>
      <c r="F13" s="37"/>
      <c r="G13" s="69">
        <v>355</v>
      </c>
      <c r="H13" s="69">
        <v>355</v>
      </c>
      <c r="I13" s="85" t="s">
        <v>25</v>
      </c>
      <c r="J13" s="38">
        <v>27</v>
      </c>
      <c r="K13" s="71" t="s">
        <v>26</v>
      </c>
      <c r="L13" s="88" t="s">
        <v>352</v>
      </c>
      <c r="M13" s="39">
        <v>365</v>
      </c>
      <c r="N13" s="40">
        <v>357</v>
      </c>
      <c r="O13" s="40"/>
      <c r="P13" s="41">
        <f t="shared" si="1"/>
        <v>357</v>
      </c>
      <c r="Q13" s="41">
        <f t="shared" ref="Q13:Q44" si="3">IF($C13=5,SUM($N13+$O13),)</f>
        <v>0</v>
      </c>
      <c r="R13" s="41"/>
      <c r="S13" s="41">
        <f t="shared" ref="S13:S44" si="4">IF($C13=1,SUM($N13+$O13),)</f>
        <v>0</v>
      </c>
      <c r="T13" s="42">
        <f t="shared" si="2"/>
        <v>357</v>
      </c>
    </row>
    <row r="14" spans="1:20" x14ac:dyDescent="0.2">
      <c r="A14" s="35">
        <v>6</v>
      </c>
      <c r="B14" s="35" t="s">
        <v>6</v>
      </c>
      <c r="C14" s="35">
        <v>7</v>
      </c>
      <c r="D14" s="47" t="s">
        <v>27</v>
      </c>
      <c r="E14" s="43">
        <v>5</v>
      </c>
      <c r="F14" s="37"/>
      <c r="G14" s="69">
        <v>726</v>
      </c>
      <c r="H14" s="69">
        <v>726</v>
      </c>
      <c r="I14" s="85" t="s">
        <v>28</v>
      </c>
      <c r="J14" s="38">
        <v>28</v>
      </c>
      <c r="K14" s="71" t="s">
        <v>15</v>
      </c>
      <c r="L14" s="88" t="s">
        <v>353</v>
      </c>
      <c r="M14" s="39">
        <v>737</v>
      </c>
      <c r="N14" s="39">
        <v>724</v>
      </c>
      <c r="O14" s="39">
        <v>56</v>
      </c>
      <c r="P14" s="44">
        <f t="shared" si="1"/>
        <v>780</v>
      </c>
      <c r="Q14" s="44">
        <f t="shared" si="3"/>
        <v>0</v>
      </c>
      <c r="R14" s="44"/>
      <c r="S14" s="44">
        <f t="shared" si="4"/>
        <v>0</v>
      </c>
      <c r="T14" s="42">
        <f t="shared" si="2"/>
        <v>780</v>
      </c>
    </row>
    <row r="15" spans="1:20" x14ac:dyDescent="0.2">
      <c r="A15" s="35">
        <v>7</v>
      </c>
      <c r="B15" s="35" t="s">
        <v>6</v>
      </c>
      <c r="C15" s="35">
        <v>7</v>
      </c>
      <c r="D15" s="47" t="s">
        <v>29</v>
      </c>
      <c r="E15" s="45">
        <v>3</v>
      </c>
      <c r="F15" s="37" t="s">
        <v>19</v>
      </c>
      <c r="G15" s="69">
        <v>57</v>
      </c>
      <c r="H15" s="69">
        <v>57</v>
      </c>
      <c r="I15" s="85" t="s">
        <v>28</v>
      </c>
      <c r="J15" s="38">
        <v>25</v>
      </c>
      <c r="K15" s="71" t="s">
        <v>30</v>
      </c>
      <c r="L15" s="88" t="s">
        <v>354</v>
      </c>
      <c r="M15" s="39">
        <v>737</v>
      </c>
      <c r="N15" s="39">
        <v>76</v>
      </c>
      <c r="O15" s="39">
        <v>122</v>
      </c>
      <c r="P15" s="44">
        <f t="shared" si="1"/>
        <v>198</v>
      </c>
      <c r="Q15" s="44">
        <f t="shared" si="3"/>
        <v>0</v>
      </c>
      <c r="R15" s="44"/>
      <c r="S15" s="44">
        <f t="shared" si="4"/>
        <v>0</v>
      </c>
      <c r="T15" s="42">
        <f t="shared" si="2"/>
        <v>198</v>
      </c>
    </row>
    <row r="16" spans="1:20" x14ac:dyDescent="0.2">
      <c r="A16" s="35">
        <v>8</v>
      </c>
      <c r="B16" s="35" t="s">
        <v>6</v>
      </c>
      <c r="C16" s="35">
        <v>7</v>
      </c>
      <c r="D16" s="47" t="s">
        <v>29</v>
      </c>
      <c r="E16" s="43">
        <v>15</v>
      </c>
      <c r="F16" s="37" t="s">
        <v>31</v>
      </c>
      <c r="G16" s="69">
        <v>0</v>
      </c>
      <c r="H16" s="69">
        <v>0</v>
      </c>
      <c r="I16" s="85" t="s">
        <v>28</v>
      </c>
      <c r="J16" s="46">
        <v>25</v>
      </c>
      <c r="K16" s="71" t="s">
        <v>16</v>
      </c>
      <c r="L16" s="88" t="s">
        <v>355</v>
      </c>
      <c r="M16" s="39">
        <v>160</v>
      </c>
      <c r="N16" s="39">
        <v>0</v>
      </c>
      <c r="O16" s="39">
        <v>87</v>
      </c>
      <c r="P16" s="44">
        <f t="shared" si="1"/>
        <v>87</v>
      </c>
      <c r="Q16" s="44">
        <f t="shared" si="3"/>
        <v>0</v>
      </c>
      <c r="R16" s="44"/>
      <c r="S16" s="44">
        <f t="shared" si="4"/>
        <v>0</v>
      </c>
      <c r="T16" s="42">
        <f t="shared" si="2"/>
        <v>87</v>
      </c>
    </row>
    <row r="17" spans="1:20" x14ac:dyDescent="0.2">
      <c r="A17" s="35">
        <v>9</v>
      </c>
      <c r="B17" s="35" t="s">
        <v>6</v>
      </c>
      <c r="C17" s="35">
        <v>7</v>
      </c>
      <c r="D17" s="47" t="s">
        <v>32</v>
      </c>
      <c r="E17" s="43">
        <v>9</v>
      </c>
      <c r="F17" s="37"/>
      <c r="G17" s="69">
        <v>522</v>
      </c>
      <c r="H17" s="69">
        <v>522</v>
      </c>
      <c r="I17" s="85" t="s">
        <v>28</v>
      </c>
      <c r="J17" s="38">
        <v>27</v>
      </c>
      <c r="K17" s="71" t="s">
        <v>33</v>
      </c>
      <c r="L17" s="88" t="s">
        <v>356</v>
      </c>
      <c r="M17" s="39">
        <v>627</v>
      </c>
      <c r="N17" s="39">
        <v>614</v>
      </c>
      <c r="O17" s="39">
        <v>17</v>
      </c>
      <c r="P17" s="44">
        <f t="shared" si="1"/>
        <v>631</v>
      </c>
      <c r="Q17" s="44">
        <f t="shared" si="3"/>
        <v>0</v>
      </c>
      <c r="R17" s="44"/>
      <c r="S17" s="44">
        <f t="shared" si="4"/>
        <v>0</v>
      </c>
      <c r="T17" s="42">
        <f t="shared" si="2"/>
        <v>631</v>
      </c>
    </row>
    <row r="18" spans="1:20" x14ac:dyDescent="0.2">
      <c r="A18" s="35">
        <v>10</v>
      </c>
      <c r="B18" s="35" t="s">
        <v>6</v>
      </c>
      <c r="C18" s="35">
        <v>7</v>
      </c>
      <c r="D18" s="47" t="s">
        <v>34</v>
      </c>
      <c r="E18" s="43">
        <v>12</v>
      </c>
      <c r="F18" s="37" t="s">
        <v>35</v>
      </c>
      <c r="G18" s="69">
        <v>207</v>
      </c>
      <c r="H18" s="69">
        <v>207</v>
      </c>
      <c r="I18" s="85" t="s">
        <v>28</v>
      </c>
      <c r="J18" s="38">
        <v>25</v>
      </c>
      <c r="K18" s="71" t="s">
        <v>36</v>
      </c>
      <c r="L18" s="88" t="s">
        <v>355</v>
      </c>
      <c r="M18" s="39">
        <v>820</v>
      </c>
      <c r="N18" s="39">
        <v>232</v>
      </c>
      <c r="O18" s="39">
        <v>39</v>
      </c>
      <c r="P18" s="44">
        <f t="shared" si="1"/>
        <v>271</v>
      </c>
      <c r="Q18" s="44">
        <f t="shared" si="3"/>
        <v>0</v>
      </c>
      <c r="R18" s="44"/>
      <c r="S18" s="44">
        <f t="shared" si="4"/>
        <v>0</v>
      </c>
      <c r="T18" s="42">
        <f t="shared" si="2"/>
        <v>271</v>
      </c>
    </row>
    <row r="19" spans="1:20" x14ac:dyDescent="0.2">
      <c r="A19" s="35">
        <v>11</v>
      </c>
      <c r="B19" s="35" t="s">
        <v>6</v>
      </c>
      <c r="C19" s="35">
        <v>7</v>
      </c>
      <c r="D19" s="47" t="s">
        <v>34</v>
      </c>
      <c r="E19" s="43">
        <v>14</v>
      </c>
      <c r="F19" s="37"/>
      <c r="G19" s="69">
        <v>171</v>
      </c>
      <c r="H19" s="69">
        <v>171</v>
      </c>
      <c r="I19" s="85" t="s">
        <v>28</v>
      </c>
      <c r="J19" s="46">
        <v>25</v>
      </c>
      <c r="K19" s="51" t="s">
        <v>37</v>
      </c>
      <c r="L19" s="88" t="s">
        <v>355</v>
      </c>
      <c r="M19" s="39">
        <v>820</v>
      </c>
      <c r="N19" s="39">
        <v>149</v>
      </c>
      <c r="O19" s="39">
        <v>29</v>
      </c>
      <c r="P19" s="44">
        <f t="shared" si="1"/>
        <v>178</v>
      </c>
      <c r="Q19" s="44">
        <f t="shared" si="3"/>
        <v>0</v>
      </c>
      <c r="R19" s="44"/>
      <c r="S19" s="44">
        <f t="shared" si="4"/>
        <v>0</v>
      </c>
      <c r="T19" s="42">
        <f t="shared" si="2"/>
        <v>178</v>
      </c>
    </row>
    <row r="20" spans="1:20" x14ac:dyDescent="0.2">
      <c r="A20" s="35">
        <v>12</v>
      </c>
      <c r="B20" s="35" t="s">
        <v>6</v>
      </c>
      <c r="C20" s="35">
        <v>7</v>
      </c>
      <c r="D20" s="47" t="s">
        <v>34</v>
      </c>
      <c r="E20" s="43">
        <v>20</v>
      </c>
      <c r="F20" s="37"/>
      <c r="G20" s="69">
        <v>33</v>
      </c>
      <c r="H20" s="69">
        <v>33</v>
      </c>
      <c r="I20" s="85" t="s">
        <v>28</v>
      </c>
      <c r="J20" s="46">
        <v>25</v>
      </c>
      <c r="K20" s="51">
        <v>20</v>
      </c>
      <c r="L20" s="88" t="s">
        <v>355</v>
      </c>
      <c r="M20" s="39">
        <v>161</v>
      </c>
      <c r="N20" s="39">
        <v>0</v>
      </c>
      <c r="O20" s="39">
        <v>25</v>
      </c>
      <c r="P20" s="44">
        <f t="shared" si="1"/>
        <v>25</v>
      </c>
      <c r="Q20" s="44">
        <f t="shared" si="3"/>
        <v>0</v>
      </c>
      <c r="R20" s="44"/>
      <c r="S20" s="44">
        <f t="shared" si="4"/>
        <v>0</v>
      </c>
      <c r="T20" s="42">
        <f t="shared" si="2"/>
        <v>25</v>
      </c>
    </row>
    <row r="21" spans="1:20" x14ac:dyDescent="0.2">
      <c r="A21" s="35">
        <v>13</v>
      </c>
      <c r="B21" s="35" t="s">
        <v>6</v>
      </c>
      <c r="C21" s="35">
        <v>7</v>
      </c>
      <c r="D21" s="47" t="s">
        <v>38</v>
      </c>
      <c r="E21" s="45">
        <v>3</v>
      </c>
      <c r="F21" s="37"/>
      <c r="G21" s="69">
        <v>74</v>
      </c>
      <c r="H21" s="69">
        <v>74</v>
      </c>
      <c r="I21" s="85" t="s">
        <v>28</v>
      </c>
      <c r="J21" s="38">
        <v>26</v>
      </c>
      <c r="K21" s="71" t="s">
        <v>39</v>
      </c>
      <c r="L21" s="88" t="s">
        <v>357</v>
      </c>
      <c r="M21" s="39">
        <v>727</v>
      </c>
      <c r="N21" s="39">
        <v>0</v>
      </c>
      <c r="O21" s="39">
        <v>110</v>
      </c>
      <c r="P21" s="44">
        <f t="shared" si="1"/>
        <v>110</v>
      </c>
      <c r="Q21" s="44">
        <f t="shared" si="3"/>
        <v>0</v>
      </c>
      <c r="R21" s="44"/>
      <c r="S21" s="44">
        <f t="shared" si="4"/>
        <v>0</v>
      </c>
      <c r="T21" s="42">
        <f t="shared" si="2"/>
        <v>110</v>
      </c>
    </row>
    <row r="22" spans="1:20" x14ac:dyDescent="0.2">
      <c r="A22" s="35">
        <v>14</v>
      </c>
      <c r="B22" s="35" t="s">
        <v>6</v>
      </c>
      <c r="C22" s="35">
        <v>7</v>
      </c>
      <c r="D22" s="47" t="s">
        <v>40</v>
      </c>
      <c r="E22" s="43">
        <v>5</v>
      </c>
      <c r="F22" s="37"/>
      <c r="G22" s="69">
        <v>31</v>
      </c>
      <c r="H22" s="69">
        <v>31</v>
      </c>
      <c r="I22" s="85" t="s">
        <v>28</v>
      </c>
      <c r="J22" s="38">
        <v>26</v>
      </c>
      <c r="K22" s="71" t="s">
        <v>41</v>
      </c>
      <c r="L22" s="88" t="s">
        <v>358</v>
      </c>
      <c r="M22" s="39">
        <v>170</v>
      </c>
      <c r="N22" s="39">
        <v>30</v>
      </c>
      <c r="O22" s="39">
        <v>88</v>
      </c>
      <c r="P22" s="44">
        <f t="shared" si="1"/>
        <v>118</v>
      </c>
      <c r="Q22" s="44">
        <f t="shared" si="3"/>
        <v>0</v>
      </c>
      <c r="R22" s="44"/>
      <c r="S22" s="44">
        <f t="shared" si="4"/>
        <v>0</v>
      </c>
      <c r="T22" s="42">
        <f t="shared" si="2"/>
        <v>118</v>
      </c>
    </row>
    <row r="23" spans="1:20" x14ac:dyDescent="0.2">
      <c r="A23" s="35">
        <v>15</v>
      </c>
      <c r="B23" s="35" t="s">
        <v>6</v>
      </c>
      <c r="C23" s="35">
        <v>7</v>
      </c>
      <c r="D23" s="47" t="s">
        <v>40</v>
      </c>
      <c r="E23" s="43">
        <v>6</v>
      </c>
      <c r="F23" s="37"/>
      <c r="G23" s="69">
        <v>43</v>
      </c>
      <c r="H23" s="69">
        <v>43</v>
      </c>
      <c r="I23" s="85" t="s">
        <v>28</v>
      </c>
      <c r="J23" s="38">
        <v>26</v>
      </c>
      <c r="K23" s="71" t="s">
        <v>42</v>
      </c>
      <c r="L23" s="88" t="s">
        <v>358</v>
      </c>
      <c r="M23" s="39">
        <v>150</v>
      </c>
      <c r="N23" s="39">
        <v>41</v>
      </c>
      <c r="O23" s="39">
        <v>53</v>
      </c>
      <c r="P23" s="44">
        <f t="shared" si="1"/>
        <v>94</v>
      </c>
      <c r="Q23" s="44">
        <f t="shared" si="3"/>
        <v>0</v>
      </c>
      <c r="R23" s="44"/>
      <c r="S23" s="44">
        <f t="shared" si="4"/>
        <v>0</v>
      </c>
      <c r="T23" s="42">
        <f t="shared" si="2"/>
        <v>94</v>
      </c>
    </row>
    <row r="24" spans="1:20" x14ac:dyDescent="0.2">
      <c r="A24" s="35">
        <v>16</v>
      </c>
      <c r="B24" s="35" t="s">
        <v>6</v>
      </c>
      <c r="C24" s="35">
        <v>7</v>
      </c>
      <c r="D24" s="47" t="s">
        <v>40</v>
      </c>
      <c r="E24" s="43">
        <v>7</v>
      </c>
      <c r="F24" s="37"/>
      <c r="G24" s="69">
        <v>0</v>
      </c>
      <c r="H24" s="69">
        <v>0</v>
      </c>
      <c r="I24" s="85"/>
      <c r="J24" s="38"/>
      <c r="K24" s="71"/>
      <c r="L24" s="88" t="s">
        <v>358</v>
      </c>
      <c r="M24" s="39"/>
      <c r="N24" s="39">
        <v>0</v>
      </c>
      <c r="O24" s="39">
        <v>170</v>
      </c>
      <c r="P24" s="44">
        <f t="shared" si="1"/>
        <v>170</v>
      </c>
      <c r="Q24" s="44">
        <f t="shared" si="3"/>
        <v>0</v>
      </c>
      <c r="R24" s="44"/>
      <c r="S24" s="44">
        <f t="shared" si="4"/>
        <v>0</v>
      </c>
      <c r="T24" s="42">
        <f t="shared" si="2"/>
        <v>170</v>
      </c>
    </row>
    <row r="25" spans="1:20" x14ac:dyDescent="0.2">
      <c r="A25" s="35">
        <v>17</v>
      </c>
      <c r="B25" s="35" t="s">
        <v>6</v>
      </c>
      <c r="C25" s="35">
        <v>7</v>
      </c>
      <c r="D25" s="47" t="s">
        <v>43</v>
      </c>
      <c r="E25" s="43">
        <v>2</v>
      </c>
      <c r="F25" s="37">
        <v>4</v>
      </c>
      <c r="G25" s="69">
        <v>1994</v>
      </c>
      <c r="H25" s="69">
        <v>1994</v>
      </c>
      <c r="I25" s="85" t="s">
        <v>25</v>
      </c>
      <c r="J25" s="38">
        <v>27</v>
      </c>
      <c r="K25" s="51">
        <v>46</v>
      </c>
      <c r="L25" s="88" t="s">
        <v>359</v>
      </c>
      <c r="M25" s="39">
        <v>2386</v>
      </c>
      <c r="N25" s="39">
        <v>1156</v>
      </c>
      <c r="O25" s="39">
        <v>75</v>
      </c>
      <c r="P25" s="44">
        <f t="shared" si="1"/>
        <v>1231</v>
      </c>
      <c r="Q25" s="44">
        <f t="shared" si="3"/>
        <v>0</v>
      </c>
      <c r="R25" s="44"/>
      <c r="S25" s="44">
        <f t="shared" si="4"/>
        <v>0</v>
      </c>
      <c r="T25" s="42">
        <f t="shared" si="2"/>
        <v>1231</v>
      </c>
    </row>
    <row r="26" spans="1:20" x14ac:dyDescent="0.2">
      <c r="A26" s="35">
        <v>18</v>
      </c>
      <c r="B26" s="35" t="s">
        <v>6</v>
      </c>
      <c r="C26" s="35">
        <v>7</v>
      </c>
      <c r="D26" s="47" t="s">
        <v>44</v>
      </c>
      <c r="E26" s="43">
        <v>20</v>
      </c>
      <c r="F26" s="37">
        <v>22</v>
      </c>
      <c r="G26" s="69">
        <v>1893</v>
      </c>
      <c r="H26" s="69">
        <v>1893</v>
      </c>
      <c r="I26" s="85" t="s">
        <v>28</v>
      </c>
      <c r="J26" s="38">
        <v>26</v>
      </c>
      <c r="K26" s="71" t="s">
        <v>46</v>
      </c>
      <c r="L26" s="88" t="s">
        <v>360</v>
      </c>
      <c r="M26" s="39">
        <v>1893</v>
      </c>
      <c r="N26" s="39">
        <v>1887</v>
      </c>
      <c r="O26" s="39">
        <v>34</v>
      </c>
      <c r="P26" s="44">
        <f t="shared" si="1"/>
        <v>1921</v>
      </c>
      <c r="Q26" s="44">
        <f t="shared" si="3"/>
        <v>0</v>
      </c>
      <c r="R26" s="44"/>
      <c r="S26" s="44">
        <f t="shared" si="4"/>
        <v>0</v>
      </c>
      <c r="T26" s="42">
        <f t="shared" si="2"/>
        <v>1921</v>
      </c>
    </row>
    <row r="27" spans="1:20" x14ac:dyDescent="0.2">
      <c r="A27" s="35">
        <v>19</v>
      </c>
      <c r="B27" s="35" t="s">
        <v>6</v>
      </c>
      <c r="C27" s="35">
        <v>7</v>
      </c>
      <c r="D27" s="47" t="s">
        <v>44</v>
      </c>
      <c r="E27" s="43">
        <v>6</v>
      </c>
      <c r="F27" s="37"/>
      <c r="G27" s="69">
        <v>1491</v>
      </c>
      <c r="H27" s="69">
        <v>1491</v>
      </c>
      <c r="I27" s="85" t="s">
        <v>28</v>
      </c>
      <c r="J27" s="38">
        <v>26</v>
      </c>
      <c r="K27" s="71" t="s">
        <v>45</v>
      </c>
      <c r="L27" s="88" t="s">
        <v>361</v>
      </c>
      <c r="M27" s="39">
        <v>1491</v>
      </c>
      <c r="N27" s="39">
        <v>1474</v>
      </c>
      <c r="O27" s="39">
        <v>126</v>
      </c>
      <c r="P27" s="44">
        <f t="shared" si="1"/>
        <v>1600</v>
      </c>
      <c r="Q27" s="44">
        <f t="shared" si="3"/>
        <v>0</v>
      </c>
      <c r="R27" s="44"/>
      <c r="S27" s="44">
        <f t="shared" si="4"/>
        <v>0</v>
      </c>
      <c r="T27" s="42">
        <f t="shared" si="2"/>
        <v>1600</v>
      </c>
    </row>
    <row r="28" spans="1:20" x14ac:dyDescent="0.2">
      <c r="A28" s="35">
        <v>20</v>
      </c>
      <c r="B28" s="35" t="s">
        <v>6</v>
      </c>
      <c r="C28" s="35">
        <v>7</v>
      </c>
      <c r="D28" s="47" t="s">
        <v>47</v>
      </c>
      <c r="E28" s="43">
        <v>9</v>
      </c>
      <c r="F28" s="37"/>
      <c r="G28" s="69">
        <v>731</v>
      </c>
      <c r="H28" s="69">
        <v>731</v>
      </c>
      <c r="I28" s="85" t="s">
        <v>28</v>
      </c>
      <c r="J28" s="38">
        <v>26</v>
      </c>
      <c r="K28" s="51" t="s">
        <v>48</v>
      </c>
      <c r="L28" s="88" t="s">
        <v>362</v>
      </c>
      <c r="M28" s="39">
        <v>863</v>
      </c>
      <c r="N28" s="39">
        <v>277</v>
      </c>
      <c r="O28" s="39">
        <v>49</v>
      </c>
      <c r="P28" s="44">
        <f t="shared" si="1"/>
        <v>326</v>
      </c>
      <c r="Q28" s="44">
        <f t="shared" si="3"/>
        <v>0</v>
      </c>
      <c r="R28" s="44"/>
      <c r="S28" s="44">
        <f t="shared" si="4"/>
        <v>0</v>
      </c>
      <c r="T28" s="42">
        <f t="shared" si="2"/>
        <v>326</v>
      </c>
    </row>
    <row r="29" spans="1:20" x14ac:dyDescent="0.2">
      <c r="A29" s="35">
        <v>21</v>
      </c>
      <c r="B29" s="35" t="s">
        <v>6</v>
      </c>
      <c r="C29" s="35">
        <v>7</v>
      </c>
      <c r="D29" s="47" t="s">
        <v>49</v>
      </c>
      <c r="E29" s="43">
        <v>11</v>
      </c>
      <c r="F29" s="37">
        <v>12</v>
      </c>
      <c r="G29" s="69">
        <v>355</v>
      </c>
      <c r="H29" s="69">
        <v>355</v>
      </c>
      <c r="I29" s="85" t="s">
        <v>25</v>
      </c>
      <c r="J29" s="46">
        <v>27</v>
      </c>
      <c r="K29" s="51" t="s">
        <v>50</v>
      </c>
      <c r="L29" s="89" t="s">
        <v>363</v>
      </c>
      <c r="M29" s="39">
        <v>355</v>
      </c>
      <c r="N29" s="39">
        <v>355</v>
      </c>
      <c r="O29" s="39">
        <v>0</v>
      </c>
      <c r="P29" s="44">
        <f t="shared" si="1"/>
        <v>355</v>
      </c>
      <c r="Q29" s="44">
        <f t="shared" si="3"/>
        <v>0</v>
      </c>
      <c r="R29" s="44"/>
      <c r="S29" s="44">
        <f t="shared" si="4"/>
        <v>0</v>
      </c>
      <c r="T29" s="42">
        <f t="shared" si="2"/>
        <v>355</v>
      </c>
    </row>
    <row r="30" spans="1:20" x14ac:dyDescent="0.2">
      <c r="A30" s="35">
        <v>22</v>
      </c>
      <c r="B30" s="35" t="s">
        <v>6</v>
      </c>
      <c r="C30" s="35">
        <v>7</v>
      </c>
      <c r="D30" s="47" t="s">
        <v>51</v>
      </c>
      <c r="E30" s="43">
        <v>47</v>
      </c>
      <c r="F30" s="37"/>
      <c r="G30" s="69">
        <v>435</v>
      </c>
      <c r="H30" s="69">
        <v>435</v>
      </c>
      <c r="I30" s="85" t="s">
        <v>28</v>
      </c>
      <c r="J30" s="38">
        <v>37</v>
      </c>
      <c r="K30" s="71" t="s">
        <v>53</v>
      </c>
      <c r="L30" s="88" t="s">
        <v>364</v>
      </c>
      <c r="M30" s="39">
        <v>435</v>
      </c>
      <c r="N30" s="39">
        <v>405</v>
      </c>
      <c r="O30" s="39">
        <v>0</v>
      </c>
      <c r="P30" s="44">
        <f t="shared" si="1"/>
        <v>405</v>
      </c>
      <c r="Q30" s="44">
        <f t="shared" si="3"/>
        <v>0</v>
      </c>
      <c r="R30" s="44"/>
      <c r="S30" s="44">
        <f t="shared" si="4"/>
        <v>0</v>
      </c>
      <c r="T30" s="42">
        <f t="shared" si="2"/>
        <v>405</v>
      </c>
    </row>
    <row r="31" spans="1:20" x14ac:dyDescent="0.2">
      <c r="A31" s="35">
        <v>23</v>
      </c>
      <c r="B31" s="35" t="s">
        <v>6</v>
      </c>
      <c r="C31" s="35">
        <v>7</v>
      </c>
      <c r="D31" s="47" t="s">
        <v>51</v>
      </c>
      <c r="E31" s="43">
        <v>61</v>
      </c>
      <c r="F31" s="37"/>
      <c r="G31" s="69">
        <v>1965</v>
      </c>
      <c r="H31" s="69">
        <v>1965</v>
      </c>
      <c r="I31" s="85" t="s">
        <v>28</v>
      </c>
      <c r="J31" s="46">
        <v>37</v>
      </c>
      <c r="K31" s="51" t="s">
        <v>54</v>
      </c>
      <c r="L31" s="89" t="s">
        <v>365</v>
      </c>
      <c r="M31" s="39">
        <v>3127</v>
      </c>
      <c r="N31" s="39">
        <v>1892</v>
      </c>
      <c r="O31" s="39">
        <v>0</v>
      </c>
      <c r="P31" s="44">
        <f t="shared" si="1"/>
        <v>1892</v>
      </c>
      <c r="Q31" s="44">
        <f t="shared" si="3"/>
        <v>0</v>
      </c>
      <c r="R31" s="44"/>
      <c r="S31" s="44">
        <f t="shared" si="4"/>
        <v>0</v>
      </c>
      <c r="T31" s="42">
        <f t="shared" si="2"/>
        <v>1892</v>
      </c>
    </row>
    <row r="32" spans="1:20" x14ac:dyDescent="0.2">
      <c r="A32" s="35">
        <v>24</v>
      </c>
      <c r="B32" s="35" t="s">
        <v>6</v>
      </c>
      <c r="C32" s="35">
        <v>7</v>
      </c>
      <c r="D32" s="47" t="s">
        <v>51</v>
      </c>
      <c r="E32" s="43">
        <v>77</v>
      </c>
      <c r="F32" s="37"/>
      <c r="G32" s="69">
        <v>409</v>
      </c>
      <c r="H32" s="69">
        <v>409</v>
      </c>
      <c r="I32" s="85" t="s">
        <v>28</v>
      </c>
      <c r="J32" s="38">
        <v>37</v>
      </c>
      <c r="K32" s="71" t="s">
        <v>55</v>
      </c>
      <c r="L32" s="89" t="s">
        <v>365</v>
      </c>
      <c r="M32" s="39">
        <v>409</v>
      </c>
      <c r="N32" s="39">
        <v>409</v>
      </c>
      <c r="O32" s="39">
        <v>0</v>
      </c>
      <c r="P32" s="44">
        <f t="shared" si="1"/>
        <v>409</v>
      </c>
      <c r="Q32" s="44">
        <f t="shared" si="3"/>
        <v>0</v>
      </c>
      <c r="R32" s="44"/>
      <c r="S32" s="44">
        <f t="shared" si="4"/>
        <v>0</v>
      </c>
      <c r="T32" s="42">
        <f t="shared" si="2"/>
        <v>409</v>
      </c>
    </row>
    <row r="33" spans="1:20" x14ac:dyDescent="0.2">
      <c r="A33" s="35">
        <v>25</v>
      </c>
      <c r="B33" s="35" t="s">
        <v>6</v>
      </c>
      <c r="C33" s="35">
        <v>7</v>
      </c>
      <c r="D33" s="47" t="s">
        <v>51</v>
      </c>
      <c r="E33" s="43">
        <v>38</v>
      </c>
      <c r="F33" s="37"/>
      <c r="G33" s="69">
        <v>2728</v>
      </c>
      <c r="H33" s="69">
        <v>2728</v>
      </c>
      <c r="I33" s="85" t="s">
        <v>28</v>
      </c>
      <c r="J33" s="46">
        <v>37</v>
      </c>
      <c r="K33" s="51" t="s">
        <v>52</v>
      </c>
      <c r="L33" s="89" t="s">
        <v>366</v>
      </c>
      <c r="M33" s="39">
        <v>3158</v>
      </c>
      <c r="N33" s="39">
        <v>2683</v>
      </c>
      <c r="O33" s="39">
        <v>25</v>
      </c>
      <c r="P33" s="44">
        <f t="shared" si="1"/>
        <v>2708</v>
      </c>
      <c r="Q33" s="44">
        <f t="shared" si="3"/>
        <v>0</v>
      </c>
      <c r="R33" s="44"/>
      <c r="S33" s="44">
        <f t="shared" si="4"/>
        <v>0</v>
      </c>
      <c r="T33" s="42">
        <f t="shared" si="2"/>
        <v>2708</v>
      </c>
    </row>
    <row r="34" spans="1:20" x14ac:dyDescent="0.2">
      <c r="A34" s="35">
        <v>26</v>
      </c>
      <c r="B34" s="35" t="s">
        <v>6</v>
      </c>
      <c r="C34" s="35">
        <v>7</v>
      </c>
      <c r="D34" s="47" t="s">
        <v>56</v>
      </c>
      <c r="E34" s="43">
        <v>29</v>
      </c>
      <c r="F34" s="37"/>
      <c r="G34" s="69">
        <v>1759</v>
      </c>
      <c r="H34" s="69">
        <v>515</v>
      </c>
      <c r="I34" s="85" t="s">
        <v>28</v>
      </c>
      <c r="J34" s="46">
        <v>25</v>
      </c>
      <c r="K34" s="51" t="s">
        <v>59</v>
      </c>
      <c r="L34" s="89" t="s">
        <v>367</v>
      </c>
      <c r="M34" s="39">
        <v>2033</v>
      </c>
      <c r="N34" s="39">
        <v>658</v>
      </c>
      <c r="O34" s="39">
        <v>0</v>
      </c>
      <c r="P34" s="44">
        <f t="shared" si="1"/>
        <v>658</v>
      </c>
      <c r="Q34" s="44">
        <f t="shared" si="3"/>
        <v>0</v>
      </c>
      <c r="R34" s="44"/>
      <c r="S34" s="44">
        <f t="shared" si="4"/>
        <v>0</v>
      </c>
      <c r="T34" s="42">
        <f t="shared" si="2"/>
        <v>658</v>
      </c>
    </row>
    <row r="35" spans="1:20" x14ac:dyDescent="0.2">
      <c r="A35" s="35">
        <v>27</v>
      </c>
      <c r="B35" s="35" t="s">
        <v>6</v>
      </c>
      <c r="C35" s="35">
        <v>7</v>
      </c>
      <c r="D35" s="47" t="s">
        <v>56</v>
      </c>
      <c r="E35" s="43">
        <v>13</v>
      </c>
      <c r="F35" s="37"/>
      <c r="G35" s="69">
        <v>71</v>
      </c>
      <c r="H35" s="69">
        <v>71</v>
      </c>
      <c r="I35" s="85" t="s">
        <v>28</v>
      </c>
      <c r="J35" s="38">
        <v>26</v>
      </c>
      <c r="K35" s="90" t="s">
        <v>57</v>
      </c>
      <c r="L35" s="89" t="s">
        <v>357</v>
      </c>
      <c r="M35" s="39">
        <v>71</v>
      </c>
      <c r="N35" s="39">
        <v>71</v>
      </c>
      <c r="O35" s="39">
        <v>0</v>
      </c>
      <c r="P35" s="44">
        <f t="shared" si="1"/>
        <v>71</v>
      </c>
      <c r="Q35" s="44">
        <f t="shared" si="3"/>
        <v>0</v>
      </c>
      <c r="R35" s="44"/>
      <c r="S35" s="44">
        <f t="shared" si="4"/>
        <v>0</v>
      </c>
      <c r="T35" s="42">
        <f t="shared" si="2"/>
        <v>71</v>
      </c>
    </row>
    <row r="36" spans="1:20" x14ac:dyDescent="0.2">
      <c r="A36" s="35">
        <v>28</v>
      </c>
      <c r="B36" s="35" t="s">
        <v>6</v>
      </c>
      <c r="C36" s="35">
        <v>7</v>
      </c>
      <c r="D36" s="47" t="s">
        <v>56</v>
      </c>
      <c r="E36" s="43">
        <v>14</v>
      </c>
      <c r="F36" s="37">
        <v>15</v>
      </c>
      <c r="G36" s="69">
        <v>1407</v>
      </c>
      <c r="H36" s="69">
        <v>1407</v>
      </c>
      <c r="I36" s="85" t="s">
        <v>28</v>
      </c>
      <c r="J36" s="38">
        <v>26</v>
      </c>
      <c r="K36" s="90" t="s">
        <v>58</v>
      </c>
      <c r="L36" s="89" t="s">
        <v>357</v>
      </c>
      <c r="M36" s="39">
        <v>1437</v>
      </c>
      <c r="N36" s="39">
        <v>1213</v>
      </c>
      <c r="O36" s="39">
        <v>0</v>
      </c>
      <c r="P36" s="44">
        <f t="shared" si="1"/>
        <v>1213</v>
      </c>
      <c r="Q36" s="44">
        <f t="shared" si="3"/>
        <v>0</v>
      </c>
      <c r="R36" s="44"/>
      <c r="S36" s="44">
        <f t="shared" si="4"/>
        <v>0</v>
      </c>
      <c r="T36" s="42">
        <f t="shared" si="2"/>
        <v>1213</v>
      </c>
    </row>
    <row r="37" spans="1:20" x14ac:dyDescent="0.2">
      <c r="A37" s="35">
        <v>29</v>
      </c>
      <c r="B37" s="35" t="s">
        <v>6</v>
      </c>
      <c r="C37" s="35">
        <v>7</v>
      </c>
      <c r="D37" s="47" t="s">
        <v>60</v>
      </c>
      <c r="E37" s="43"/>
      <c r="F37" s="37"/>
      <c r="G37" s="69"/>
      <c r="H37" s="69"/>
      <c r="I37" s="85" t="s">
        <v>28</v>
      </c>
      <c r="J37" s="46">
        <v>25</v>
      </c>
      <c r="K37" s="51" t="s">
        <v>61</v>
      </c>
      <c r="L37" s="89" t="s">
        <v>357</v>
      </c>
      <c r="M37" s="39"/>
      <c r="N37" s="39">
        <v>68</v>
      </c>
      <c r="O37" s="39">
        <v>0</v>
      </c>
      <c r="P37" s="44">
        <f t="shared" si="1"/>
        <v>68</v>
      </c>
      <c r="Q37" s="44">
        <f t="shared" si="3"/>
        <v>0</v>
      </c>
      <c r="R37" s="44"/>
      <c r="S37" s="44">
        <f t="shared" si="4"/>
        <v>0</v>
      </c>
      <c r="T37" s="42">
        <f t="shared" si="2"/>
        <v>68</v>
      </c>
    </row>
    <row r="38" spans="1:20" x14ac:dyDescent="0.2">
      <c r="A38" s="35">
        <v>30</v>
      </c>
      <c r="B38" s="35" t="s">
        <v>6</v>
      </c>
      <c r="C38" s="35">
        <v>7</v>
      </c>
      <c r="D38" s="47" t="s">
        <v>62</v>
      </c>
      <c r="E38" s="43"/>
      <c r="F38" s="37"/>
      <c r="G38" s="69"/>
      <c r="H38" s="69"/>
      <c r="I38" s="85" t="s">
        <v>28</v>
      </c>
      <c r="J38" s="46">
        <v>25</v>
      </c>
      <c r="K38" s="51" t="s">
        <v>63</v>
      </c>
      <c r="L38" s="89" t="s">
        <v>367</v>
      </c>
      <c r="M38" s="39"/>
      <c r="N38" s="39">
        <v>323</v>
      </c>
      <c r="O38" s="39">
        <v>0</v>
      </c>
      <c r="P38" s="44">
        <f t="shared" si="1"/>
        <v>323</v>
      </c>
      <c r="Q38" s="44">
        <f t="shared" si="3"/>
        <v>0</v>
      </c>
      <c r="R38" s="44"/>
      <c r="S38" s="44">
        <f t="shared" si="4"/>
        <v>0</v>
      </c>
      <c r="T38" s="42">
        <f t="shared" si="2"/>
        <v>323</v>
      </c>
    </row>
    <row r="39" spans="1:20" x14ac:dyDescent="0.2">
      <c r="A39" s="35">
        <v>31</v>
      </c>
      <c r="B39" s="35" t="s">
        <v>6</v>
      </c>
      <c r="C39" s="35">
        <v>7</v>
      </c>
      <c r="D39" s="47" t="s">
        <v>64</v>
      </c>
      <c r="E39" s="43">
        <v>5</v>
      </c>
      <c r="F39" s="37"/>
      <c r="G39" s="69">
        <v>2504</v>
      </c>
      <c r="H39" s="69">
        <v>2504</v>
      </c>
      <c r="I39" s="85" t="s">
        <v>28</v>
      </c>
      <c r="J39" s="38">
        <v>27</v>
      </c>
      <c r="K39" s="51" t="s">
        <v>65</v>
      </c>
      <c r="L39" s="89" t="s">
        <v>368</v>
      </c>
      <c r="M39" s="39">
        <v>2504</v>
      </c>
      <c r="N39" s="39">
        <v>2467</v>
      </c>
      <c r="O39" s="39">
        <v>549</v>
      </c>
      <c r="P39" s="44">
        <f t="shared" si="1"/>
        <v>3016</v>
      </c>
      <c r="Q39" s="44">
        <f t="shared" si="3"/>
        <v>0</v>
      </c>
      <c r="R39" s="44"/>
      <c r="S39" s="44">
        <f t="shared" si="4"/>
        <v>0</v>
      </c>
      <c r="T39" s="42">
        <f t="shared" si="2"/>
        <v>3016</v>
      </c>
    </row>
    <row r="40" spans="1:20" x14ac:dyDescent="0.2">
      <c r="A40" s="35">
        <v>32</v>
      </c>
      <c r="B40" s="35" t="s">
        <v>6</v>
      </c>
      <c r="C40" s="35">
        <v>7</v>
      </c>
      <c r="D40" s="47" t="s">
        <v>219</v>
      </c>
      <c r="E40" s="43">
        <v>11</v>
      </c>
      <c r="F40" s="37"/>
      <c r="G40" s="69">
        <v>390</v>
      </c>
      <c r="H40" s="69">
        <v>390</v>
      </c>
      <c r="I40" s="85" t="s">
        <v>28</v>
      </c>
      <c r="J40" s="38">
        <v>24</v>
      </c>
      <c r="K40" s="71" t="s">
        <v>220</v>
      </c>
      <c r="L40" s="88" t="s">
        <v>369</v>
      </c>
      <c r="M40" s="54">
        <v>401</v>
      </c>
      <c r="N40" s="39">
        <v>403</v>
      </c>
      <c r="O40" s="54">
        <v>15</v>
      </c>
      <c r="P40" s="44">
        <f t="shared" si="1"/>
        <v>418</v>
      </c>
      <c r="Q40" s="44">
        <f t="shared" si="3"/>
        <v>0</v>
      </c>
      <c r="R40" s="44"/>
      <c r="S40" s="44">
        <f t="shared" si="4"/>
        <v>0</v>
      </c>
      <c r="T40" s="42">
        <f t="shared" si="2"/>
        <v>418</v>
      </c>
    </row>
    <row r="41" spans="1:20" x14ac:dyDescent="0.2">
      <c r="A41" s="35">
        <v>33</v>
      </c>
      <c r="B41" s="35" t="s">
        <v>6</v>
      </c>
      <c r="C41" s="35">
        <v>7</v>
      </c>
      <c r="D41" s="47" t="s">
        <v>66</v>
      </c>
      <c r="E41" s="43">
        <v>4</v>
      </c>
      <c r="F41" s="37"/>
      <c r="G41" s="69">
        <v>163</v>
      </c>
      <c r="H41" s="69">
        <v>163</v>
      </c>
      <c r="I41" s="85" t="s">
        <v>28</v>
      </c>
      <c r="J41" s="38">
        <v>27</v>
      </c>
      <c r="K41" s="71" t="s">
        <v>67</v>
      </c>
      <c r="L41" s="88" t="s">
        <v>370</v>
      </c>
      <c r="M41" s="39">
        <v>171</v>
      </c>
      <c r="N41" s="39">
        <v>171</v>
      </c>
      <c r="O41" s="39">
        <v>54</v>
      </c>
      <c r="P41" s="44">
        <f t="shared" si="1"/>
        <v>225</v>
      </c>
      <c r="Q41" s="44">
        <f t="shared" si="3"/>
        <v>0</v>
      </c>
      <c r="R41" s="44"/>
      <c r="S41" s="44">
        <f t="shared" si="4"/>
        <v>0</v>
      </c>
      <c r="T41" s="42">
        <f t="shared" ref="T41:T72" si="5">P41+Q41+R41+S41</f>
        <v>225</v>
      </c>
    </row>
    <row r="42" spans="1:20" x14ac:dyDescent="0.2">
      <c r="A42" s="35">
        <v>34</v>
      </c>
      <c r="B42" s="35" t="s">
        <v>6</v>
      </c>
      <c r="C42" s="35">
        <v>7</v>
      </c>
      <c r="D42" s="47" t="s">
        <v>68</v>
      </c>
      <c r="E42" s="43"/>
      <c r="F42" s="37"/>
      <c r="G42" s="69"/>
      <c r="H42" s="69">
        <v>0</v>
      </c>
      <c r="I42" s="85" t="s">
        <v>28</v>
      </c>
      <c r="J42" s="38">
        <v>26</v>
      </c>
      <c r="K42" s="71" t="s">
        <v>69</v>
      </c>
      <c r="L42" s="88" t="s">
        <v>371</v>
      </c>
      <c r="M42" s="39">
        <v>19194</v>
      </c>
      <c r="N42" s="39">
        <v>0</v>
      </c>
      <c r="O42" s="39">
        <v>5152</v>
      </c>
      <c r="P42" s="44">
        <f t="shared" si="1"/>
        <v>5152</v>
      </c>
      <c r="Q42" s="44">
        <f t="shared" si="3"/>
        <v>0</v>
      </c>
      <c r="R42" s="44"/>
      <c r="S42" s="44">
        <f t="shared" si="4"/>
        <v>0</v>
      </c>
      <c r="T42" s="42">
        <f t="shared" si="5"/>
        <v>5152</v>
      </c>
    </row>
    <row r="43" spans="1:20" x14ac:dyDescent="0.2">
      <c r="A43" s="35">
        <v>35</v>
      </c>
      <c r="B43" s="35" t="s">
        <v>6</v>
      </c>
      <c r="C43" s="35">
        <v>7</v>
      </c>
      <c r="D43" s="47" t="s">
        <v>68</v>
      </c>
      <c r="E43" s="43">
        <v>25</v>
      </c>
      <c r="F43" s="37"/>
      <c r="G43" s="69">
        <v>744</v>
      </c>
      <c r="H43" s="69">
        <v>744</v>
      </c>
      <c r="I43" s="85" t="s">
        <v>28</v>
      </c>
      <c r="J43" s="38">
        <v>26</v>
      </c>
      <c r="K43" s="71" t="s">
        <v>70</v>
      </c>
      <c r="L43" s="88" t="s">
        <v>372</v>
      </c>
      <c r="M43" s="39">
        <v>765</v>
      </c>
      <c r="N43" s="39">
        <v>720</v>
      </c>
      <c r="O43" s="39">
        <v>0</v>
      </c>
      <c r="P43" s="44">
        <f t="shared" si="1"/>
        <v>720</v>
      </c>
      <c r="Q43" s="44">
        <f t="shared" si="3"/>
        <v>0</v>
      </c>
      <c r="R43" s="44"/>
      <c r="S43" s="44">
        <f t="shared" si="4"/>
        <v>0</v>
      </c>
      <c r="T43" s="42">
        <f t="shared" si="5"/>
        <v>720</v>
      </c>
    </row>
    <row r="44" spans="1:20" x14ac:dyDescent="0.2">
      <c r="A44" s="35">
        <v>36</v>
      </c>
      <c r="B44" s="35" t="s">
        <v>6</v>
      </c>
      <c r="C44" s="35">
        <v>7</v>
      </c>
      <c r="D44" s="47" t="s">
        <v>68</v>
      </c>
      <c r="E44" s="43">
        <v>43</v>
      </c>
      <c r="F44" s="37">
        <v>45</v>
      </c>
      <c r="G44" s="69">
        <v>182</v>
      </c>
      <c r="H44" s="69">
        <v>182</v>
      </c>
      <c r="I44" s="85" t="s">
        <v>28</v>
      </c>
      <c r="J44" s="38">
        <v>26</v>
      </c>
      <c r="K44" s="71" t="s">
        <v>72</v>
      </c>
      <c r="L44" s="88" t="s">
        <v>372</v>
      </c>
      <c r="M44" s="39">
        <v>245</v>
      </c>
      <c r="N44" s="39">
        <v>181</v>
      </c>
      <c r="O44" s="39">
        <v>0</v>
      </c>
      <c r="P44" s="44">
        <f t="shared" si="1"/>
        <v>181</v>
      </c>
      <c r="Q44" s="44">
        <f t="shared" si="3"/>
        <v>0</v>
      </c>
      <c r="R44" s="44"/>
      <c r="S44" s="44">
        <f t="shared" si="4"/>
        <v>0</v>
      </c>
      <c r="T44" s="42">
        <f t="shared" si="5"/>
        <v>181</v>
      </c>
    </row>
    <row r="45" spans="1:20" x14ac:dyDescent="0.2">
      <c r="A45" s="35">
        <v>37</v>
      </c>
      <c r="B45" s="35" t="s">
        <v>6</v>
      </c>
      <c r="C45" s="35">
        <v>7</v>
      </c>
      <c r="D45" s="47" t="s">
        <v>68</v>
      </c>
      <c r="E45" s="43">
        <v>48</v>
      </c>
      <c r="F45" s="37"/>
      <c r="G45" s="69">
        <v>1242</v>
      </c>
      <c r="H45" s="69">
        <v>1242</v>
      </c>
      <c r="I45" s="85" t="s">
        <v>28</v>
      </c>
      <c r="J45" s="46">
        <v>26</v>
      </c>
      <c r="K45" s="51" t="s">
        <v>73</v>
      </c>
      <c r="L45" s="88" t="s">
        <v>372</v>
      </c>
      <c r="M45" s="39">
        <v>1242</v>
      </c>
      <c r="N45" s="39">
        <v>1250</v>
      </c>
      <c r="O45" s="39">
        <v>0</v>
      </c>
      <c r="P45" s="44">
        <v>1250</v>
      </c>
      <c r="Q45" s="44">
        <f t="shared" ref="Q45:Q76" si="6">IF($C45=5,SUM($N45+$O45),)</f>
        <v>0</v>
      </c>
      <c r="R45" s="44"/>
      <c r="S45" s="44">
        <f t="shared" ref="S45:S76" si="7">IF($C45=1,SUM($N45+$O45),)</f>
        <v>0</v>
      </c>
      <c r="T45" s="42">
        <f t="shared" si="5"/>
        <v>1250</v>
      </c>
    </row>
    <row r="46" spans="1:20" x14ac:dyDescent="0.2">
      <c r="A46" s="35">
        <v>38</v>
      </c>
      <c r="B46" s="35" t="s">
        <v>6</v>
      </c>
      <c r="C46" s="35">
        <v>7</v>
      </c>
      <c r="D46" s="47" t="s">
        <v>68</v>
      </c>
      <c r="E46" s="43">
        <v>30</v>
      </c>
      <c r="F46" s="37"/>
      <c r="G46" s="69">
        <v>1605</v>
      </c>
      <c r="H46" s="69">
        <v>1605</v>
      </c>
      <c r="I46" s="85" t="s">
        <v>28</v>
      </c>
      <c r="J46" s="38">
        <v>26</v>
      </c>
      <c r="K46" s="71" t="s">
        <v>71</v>
      </c>
      <c r="L46" s="88" t="s">
        <v>373</v>
      </c>
      <c r="M46" s="39">
        <v>1883</v>
      </c>
      <c r="N46" s="39">
        <v>2014</v>
      </c>
      <c r="O46" s="39">
        <v>85</v>
      </c>
      <c r="P46" s="44">
        <f t="shared" ref="P46:P77" si="8">IF($C46=7,SUM($N46+$O46),)</f>
        <v>2099</v>
      </c>
      <c r="Q46" s="44">
        <f t="shared" si="6"/>
        <v>0</v>
      </c>
      <c r="R46" s="44"/>
      <c r="S46" s="44">
        <f t="shared" si="7"/>
        <v>0</v>
      </c>
      <c r="T46" s="42">
        <f t="shared" si="5"/>
        <v>2099</v>
      </c>
    </row>
    <row r="47" spans="1:20" x14ac:dyDescent="0.2">
      <c r="A47" s="35">
        <v>39</v>
      </c>
      <c r="B47" s="35" t="s">
        <v>6</v>
      </c>
      <c r="C47" s="35">
        <v>7</v>
      </c>
      <c r="D47" s="47" t="s">
        <v>74</v>
      </c>
      <c r="E47" s="43">
        <v>34</v>
      </c>
      <c r="F47" s="37"/>
      <c r="G47" s="69">
        <v>259.3</v>
      </c>
      <c r="H47" s="69">
        <v>259.3</v>
      </c>
      <c r="I47" s="85" t="s">
        <v>28</v>
      </c>
      <c r="J47" s="46">
        <v>27</v>
      </c>
      <c r="K47" s="72" t="s">
        <v>75</v>
      </c>
      <c r="L47" s="89" t="s">
        <v>374</v>
      </c>
      <c r="M47" s="39">
        <v>259</v>
      </c>
      <c r="N47" s="39">
        <v>260</v>
      </c>
      <c r="O47" s="39">
        <v>104</v>
      </c>
      <c r="P47" s="44">
        <f t="shared" si="8"/>
        <v>364</v>
      </c>
      <c r="Q47" s="44">
        <f t="shared" si="6"/>
        <v>0</v>
      </c>
      <c r="R47" s="44"/>
      <c r="S47" s="44">
        <f t="shared" si="7"/>
        <v>0</v>
      </c>
      <c r="T47" s="42">
        <f t="shared" si="5"/>
        <v>364</v>
      </c>
    </row>
    <row r="48" spans="1:20" x14ac:dyDescent="0.2">
      <c r="A48" s="35">
        <v>40</v>
      </c>
      <c r="B48" s="35" t="s">
        <v>6</v>
      </c>
      <c r="C48" s="35">
        <v>7</v>
      </c>
      <c r="D48" s="47" t="s">
        <v>74</v>
      </c>
      <c r="E48" s="43">
        <v>36</v>
      </c>
      <c r="F48" s="37"/>
      <c r="G48" s="69">
        <v>425</v>
      </c>
      <c r="H48" s="69">
        <v>425</v>
      </c>
      <c r="I48" s="85" t="s">
        <v>28</v>
      </c>
      <c r="J48" s="38">
        <v>26</v>
      </c>
      <c r="K48" s="71" t="s">
        <v>76</v>
      </c>
      <c r="L48" s="89" t="s">
        <v>374</v>
      </c>
      <c r="M48" s="39">
        <v>425</v>
      </c>
      <c r="N48" s="39">
        <v>422</v>
      </c>
      <c r="O48" s="39">
        <v>23</v>
      </c>
      <c r="P48" s="44">
        <f t="shared" si="8"/>
        <v>445</v>
      </c>
      <c r="Q48" s="44">
        <f t="shared" si="6"/>
        <v>0</v>
      </c>
      <c r="R48" s="44"/>
      <c r="S48" s="44">
        <f t="shared" si="7"/>
        <v>0</v>
      </c>
      <c r="T48" s="42">
        <f t="shared" si="5"/>
        <v>445</v>
      </c>
    </row>
    <row r="49" spans="1:20" x14ac:dyDescent="0.2">
      <c r="A49" s="35">
        <v>41</v>
      </c>
      <c r="B49" s="35" t="s">
        <v>6</v>
      </c>
      <c r="C49" s="35">
        <v>7</v>
      </c>
      <c r="D49" s="47" t="s">
        <v>77</v>
      </c>
      <c r="E49" s="43">
        <v>12</v>
      </c>
      <c r="F49" s="37">
        <v>15</v>
      </c>
      <c r="G49" s="69">
        <v>0</v>
      </c>
      <c r="H49" s="69">
        <v>0</v>
      </c>
      <c r="I49" s="85" t="s">
        <v>28</v>
      </c>
      <c r="J49" s="46">
        <v>26</v>
      </c>
      <c r="K49" s="51" t="s">
        <v>78</v>
      </c>
      <c r="L49" s="88" t="s">
        <v>357</v>
      </c>
      <c r="M49" s="39"/>
      <c r="N49" s="39">
        <v>0</v>
      </c>
      <c r="O49" s="39">
        <v>27</v>
      </c>
      <c r="P49" s="44">
        <f t="shared" si="8"/>
        <v>27</v>
      </c>
      <c r="Q49" s="44">
        <f t="shared" si="6"/>
        <v>0</v>
      </c>
      <c r="R49" s="44"/>
      <c r="S49" s="44">
        <f t="shared" si="7"/>
        <v>0</v>
      </c>
      <c r="T49" s="42">
        <f t="shared" si="5"/>
        <v>27</v>
      </c>
    </row>
    <row r="50" spans="1:20" x14ac:dyDescent="0.2">
      <c r="A50" s="35">
        <v>42</v>
      </c>
      <c r="B50" s="35" t="s">
        <v>6</v>
      </c>
      <c r="C50" s="35">
        <v>7</v>
      </c>
      <c r="D50" s="47" t="s">
        <v>79</v>
      </c>
      <c r="E50" s="43">
        <v>10</v>
      </c>
      <c r="F50" s="37">
        <v>11</v>
      </c>
      <c r="G50" s="69">
        <v>425.61</v>
      </c>
      <c r="H50" s="69">
        <v>425.61</v>
      </c>
      <c r="I50" s="85" t="s">
        <v>28</v>
      </c>
      <c r="J50" s="38">
        <v>37</v>
      </c>
      <c r="K50" s="71" t="s">
        <v>81</v>
      </c>
      <c r="L50" s="88" t="s">
        <v>365</v>
      </c>
      <c r="M50" s="39">
        <v>426</v>
      </c>
      <c r="N50" s="39">
        <v>485</v>
      </c>
      <c r="O50" s="39">
        <v>24</v>
      </c>
      <c r="P50" s="44">
        <f t="shared" si="8"/>
        <v>509</v>
      </c>
      <c r="Q50" s="44">
        <f t="shared" si="6"/>
        <v>0</v>
      </c>
      <c r="R50" s="44"/>
      <c r="S50" s="44">
        <f t="shared" si="7"/>
        <v>0</v>
      </c>
      <c r="T50" s="42">
        <f t="shared" si="5"/>
        <v>509</v>
      </c>
    </row>
    <row r="51" spans="1:20" x14ac:dyDescent="0.2">
      <c r="A51" s="35">
        <v>43</v>
      </c>
      <c r="B51" s="35" t="s">
        <v>6</v>
      </c>
      <c r="C51" s="35">
        <v>7</v>
      </c>
      <c r="D51" s="47" t="s">
        <v>79</v>
      </c>
      <c r="E51" s="43">
        <v>1</v>
      </c>
      <c r="F51" s="47">
        <v>3</v>
      </c>
      <c r="G51" s="69">
        <v>395</v>
      </c>
      <c r="H51" s="69">
        <v>395</v>
      </c>
      <c r="I51" s="47" t="s">
        <v>28</v>
      </c>
      <c r="J51" s="38">
        <v>37</v>
      </c>
      <c r="K51" s="51" t="s">
        <v>80</v>
      </c>
      <c r="L51" s="87" t="s">
        <v>375</v>
      </c>
      <c r="M51" s="39">
        <v>749</v>
      </c>
      <c r="N51" s="39">
        <v>926</v>
      </c>
      <c r="O51" s="39">
        <v>49</v>
      </c>
      <c r="P51" s="44">
        <f t="shared" si="8"/>
        <v>975</v>
      </c>
      <c r="Q51" s="44">
        <f t="shared" si="6"/>
        <v>0</v>
      </c>
      <c r="R51" s="44"/>
      <c r="S51" s="44">
        <f t="shared" si="7"/>
        <v>0</v>
      </c>
      <c r="T51" s="42">
        <f t="shared" si="5"/>
        <v>975</v>
      </c>
    </row>
    <row r="52" spans="1:20" x14ac:dyDescent="0.2">
      <c r="A52" s="35">
        <v>44</v>
      </c>
      <c r="B52" s="35" t="s">
        <v>6</v>
      </c>
      <c r="C52" s="35">
        <v>7</v>
      </c>
      <c r="D52" s="47" t="s">
        <v>82</v>
      </c>
      <c r="E52" s="43">
        <v>54</v>
      </c>
      <c r="F52" s="37">
        <v>55</v>
      </c>
      <c r="G52" s="69">
        <v>912</v>
      </c>
      <c r="H52" s="69">
        <v>912</v>
      </c>
      <c r="I52" s="85" t="s">
        <v>28</v>
      </c>
      <c r="J52" s="46">
        <v>25</v>
      </c>
      <c r="K52" s="71" t="s">
        <v>85</v>
      </c>
      <c r="L52" s="88" t="s">
        <v>354</v>
      </c>
      <c r="M52" s="39">
        <v>1866</v>
      </c>
      <c r="N52" s="39">
        <v>641</v>
      </c>
      <c r="O52" s="39">
        <v>74</v>
      </c>
      <c r="P52" s="44">
        <f t="shared" si="8"/>
        <v>715</v>
      </c>
      <c r="Q52" s="44">
        <f t="shared" si="6"/>
        <v>0</v>
      </c>
      <c r="R52" s="44"/>
      <c r="S52" s="44">
        <f t="shared" si="7"/>
        <v>0</v>
      </c>
      <c r="T52" s="42">
        <f t="shared" si="5"/>
        <v>715</v>
      </c>
    </row>
    <row r="53" spans="1:20" x14ac:dyDescent="0.2">
      <c r="A53" s="35">
        <v>45</v>
      </c>
      <c r="B53" s="35" t="s">
        <v>6</v>
      </c>
      <c r="C53" s="35">
        <v>7</v>
      </c>
      <c r="D53" s="47" t="s">
        <v>82</v>
      </c>
      <c r="E53" s="43">
        <v>1</v>
      </c>
      <c r="F53" s="37"/>
      <c r="G53" s="69">
        <v>14</v>
      </c>
      <c r="H53" s="69">
        <v>14</v>
      </c>
      <c r="I53" s="85" t="s">
        <v>28</v>
      </c>
      <c r="J53" s="38">
        <v>26</v>
      </c>
      <c r="K53" s="71" t="s">
        <v>83</v>
      </c>
      <c r="L53" s="88" t="s">
        <v>367</v>
      </c>
      <c r="M53" s="39">
        <v>70</v>
      </c>
      <c r="N53" s="39">
        <v>19</v>
      </c>
      <c r="O53" s="39">
        <v>65</v>
      </c>
      <c r="P53" s="44">
        <f t="shared" si="8"/>
        <v>84</v>
      </c>
      <c r="Q53" s="44">
        <f t="shared" si="6"/>
        <v>0</v>
      </c>
      <c r="R53" s="44"/>
      <c r="S53" s="44">
        <f t="shared" si="7"/>
        <v>0</v>
      </c>
      <c r="T53" s="42">
        <f t="shared" si="5"/>
        <v>84</v>
      </c>
    </row>
    <row r="54" spans="1:20" x14ac:dyDescent="0.2">
      <c r="A54" s="35">
        <v>46</v>
      </c>
      <c r="B54" s="35" t="s">
        <v>6</v>
      </c>
      <c r="C54" s="35">
        <v>7</v>
      </c>
      <c r="D54" s="47" t="s">
        <v>82</v>
      </c>
      <c r="E54" s="43">
        <v>14</v>
      </c>
      <c r="F54" s="37"/>
      <c r="G54" s="69">
        <v>1512</v>
      </c>
      <c r="H54" s="69">
        <v>1512</v>
      </c>
      <c r="I54" s="85" t="s">
        <v>28</v>
      </c>
      <c r="J54" s="46">
        <v>25</v>
      </c>
      <c r="K54" s="71" t="s">
        <v>84</v>
      </c>
      <c r="L54" s="88" t="s">
        <v>376</v>
      </c>
      <c r="M54" s="39">
        <v>1723</v>
      </c>
      <c r="N54" s="39">
        <v>1286</v>
      </c>
      <c r="O54" s="39">
        <v>24</v>
      </c>
      <c r="P54" s="44">
        <f t="shared" si="8"/>
        <v>1310</v>
      </c>
      <c r="Q54" s="44">
        <f t="shared" si="6"/>
        <v>0</v>
      </c>
      <c r="R54" s="44"/>
      <c r="S54" s="44">
        <f t="shared" si="7"/>
        <v>0</v>
      </c>
      <c r="T54" s="42">
        <f t="shared" si="5"/>
        <v>1310</v>
      </c>
    </row>
    <row r="55" spans="1:20" x14ac:dyDescent="0.2">
      <c r="A55" s="35">
        <v>47</v>
      </c>
      <c r="B55" s="35" t="s">
        <v>6</v>
      </c>
      <c r="C55" s="35">
        <v>7</v>
      </c>
      <c r="D55" s="47" t="s">
        <v>86</v>
      </c>
      <c r="E55" s="43">
        <v>5</v>
      </c>
      <c r="F55" s="37">
        <v>6</v>
      </c>
      <c r="G55" s="69">
        <v>0</v>
      </c>
      <c r="H55" s="69">
        <v>0</v>
      </c>
      <c r="I55" s="85"/>
      <c r="J55" s="38"/>
      <c r="K55" s="71"/>
      <c r="L55" s="88" t="s">
        <v>374</v>
      </c>
      <c r="M55" s="39"/>
      <c r="N55" s="39">
        <v>0</v>
      </c>
      <c r="O55" s="39">
        <v>85</v>
      </c>
      <c r="P55" s="44">
        <f t="shared" si="8"/>
        <v>85</v>
      </c>
      <c r="Q55" s="44">
        <f t="shared" si="6"/>
        <v>0</v>
      </c>
      <c r="R55" s="44"/>
      <c r="S55" s="44">
        <f t="shared" si="7"/>
        <v>0</v>
      </c>
      <c r="T55" s="42">
        <f t="shared" si="5"/>
        <v>85</v>
      </c>
    </row>
    <row r="56" spans="1:20" x14ac:dyDescent="0.2">
      <c r="A56" s="35">
        <v>48</v>
      </c>
      <c r="B56" s="35" t="s">
        <v>6</v>
      </c>
      <c r="C56" s="35">
        <v>7</v>
      </c>
      <c r="D56" s="47" t="s">
        <v>86</v>
      </c>
      <c r="E56" s="43">
        <v>14</v>
      </c>
      <c r="F56" s="37"/>
      <c r="G56" s="69">
        <v>4252</v>
      </c>
      <c r="H56" s="69">
        <v>4252</v>
      </c>
      <c r="I56" s="85" t="s">
        <v>28</v>
      </c>
      <c r="J56" s="38">
        <v>27</v>
      </c>
      <c r="K56" s="71" t="s">
        <v>87</v>
      </c>
      <c r="L56" s="88" t="s">
        <v>374</v>
      </c>
      <c r="M56" s="39">
        <v>4564</v>
      </c>
      <c r="N56" s="39">
        <v>4581</v>
      </c>
      <c r="O56" s="39">
        <v>182</v>
      </c>
      <c r="P56" s="44">
        <f t="shared" si="8"/>
        <v>4763</v>
      </c>
      <c r="Q56" s="44">
        <f t="shared" si="6"/>
        <v>0</v>
      </c>
      <c r="R56" s="44"/>
      <c r="S56" s="44">
        <f t="shared" si="7"/>
        <v>0</v>
      </c>
      <c r="T56" s="42">
        <f t="shared" si="5"/>
        <v>4763</v>
      </c>
    </row>
    <row r="57" spans="1:20" ht="78.75" x14ac:dyDescent="0.2">
      <c r="A57" s="35">
        <v>49</v>
      </c>
      <c r="B57" s="35" t="s">
        <v>6</v>
      </c>
      <c r="C57" s="35">
        <v>7</v>
      </c>
      <c r="D57" s="47" t="s">
        <v>88</v>
      </c>
      <c r="E57" s="43"/>
      <c r="F57" s="37"/>
      <c r="G57" s="49">
        <v>18467</v>
      </c>
      <c r="H57" s="69"/>
      <c r="I57" s="85" t="s">
        <v>28</v>
      </c>
      <c r="J57" s="38" t="s">
        <v>89</v>
      </c>
      <c r="K57" s="48" t="s">
        <v>90</v>
      </c>
      <c r="L57" s="88" t="s">
        <v>377</v>
      </c>
      <c r="M57" s="39"/>
      <c r="N57" s="49">
        <v>18467</v>
      </c>
      <c r="O57" s="39">
        <v>0</v>
      </c>
      <c r="P57" s="50">
        <f t="shared" si="8"/>
        <v>18467</v>
      </c>
      <c r="Q57" s="44">
        <f t="shared" si="6"/>
        <v>0</v>
      </c>
      <c r="R57" s="44"/>
      <c r="S57" s="44">
        <f t="shared" si="7"/>
        <v>0</v>
      </c>
      <c r="T57" s="42">
        <f t="shared" si="5"/>
        <v>18467</v>
      </c>
    </row>
    <row r="58" spans="1:20" x14ac:dyDescent="0.2">
      <c r="A58" s="35">
        <v>50</v>
      </c>
      <c r="B58" s="35" t="s">
        <v>6</v>
      </c>
      <c r="C58" s="35">
        <v>7</v>
      </c>
      <c r="D58" s="47" t="s">
        <v>91</v>
      </c>
      <c r="E58" s="43">
        <v>4</v>
      </c>
      <c r="F58" s="37"/>
      <c r="G58" s="69">
        <v>2090</v>
      </c>
      <c r="H58" s="69">
        <v>2066</v>
      </c>
      <c r="I58" s="85" t="s">
        <v>28</v>
      </c>
      <c r="J58" s="51">
        <v>34</v>
      </c>
      <c r="K58" s="71" t="s">
        <v>92</v>
      </c>
      <c r="L58" s="88" t="s">
        <v>378</v>
      </c>
      <c r="M58" s="39">
        <v>2412</v>
      </c>
      <c r="N58" s="39">
        <v>2488</v>
      </c>
      <c r="O58" s="39">
        <v>0</v>
      </c>
      <c r="P58" s="44">
        <f t="shared" si="8"/>
        <v>2488</v>
      </c>
      <c r="Q58" s="44">
        <f t="shared" si="6"/>
        <v>0</v>
      </c>
      <c r="R58" s="44"/>
      <c r="S58" s="44">
        <f t="shared" si="7"/>
        <v>0</v>
      </c>
      <c r="T58" s="42">
        <f t="shared" si="5"/>
        <v>2488</v>
      </c>
    </row>
    <row r="59" spans="1:20" x14ac:dyDescent="0.2">
      <c r="A59" s="35">
        <v>51</v>
      </c>
      <c r="B59" s="35" t="s">
        <v>6</v>
      </c>
      <c r="C59" s="35">
        <v>7</v>
      </c>
      <c r="D59" s="47" t="s">
        <v>93</v>
      </c>
      <c r="E59" s="45">
        <v>1</v>
      </c>
      <c r="F59" s="37"/>
      <c r="G59" s="69">
        <v>799</v>
      </c>
      <c r="H59" s="69">
        <v>799</v>
      </c>
      <c r="I59" s="85" t="s">
        <v>28</v>
      </c>
      <c r="J59" s="38">
        <v>26</v>
      </c>
      <c r="K59" s="71" t="s">
        <v>94</v>
      </c>
      <c r="L59" s="88" t="s">
        <v>357</v>
      </c>
      <c r="M59" s="39">
        <v>799</v>
      </c>
      <c r="N59" s="39">
        <v>802</v>
      </c>
      <c r="O59" s="39">
        <v>0</v>
      </c>
      <c r="P59" s="44">
        <f t="shared" si="8"/>
        <v>802</v>
      </c>
      <c r="Q59" s="44">
        <f t="shared" si="6"/>
        <v>0</v>
      </c>
      <c r="R59" s="44"/>
      <c r="S59" s="44">
        <f t="shared" si="7"/>
        <v>0</v>
      </c>
      <c r="T59" s="42">
        <f t="shared" si="5"/>
        <v>802</v>
      </c>
    </row>
    <row r="60" spans="1:20" x14ac:dyDescent="0.2">
      <c r="A60" s="35">
        <v>52</v>
      </c>
      <c r="B60" s="35" t="s">
        <v>6</v>
      </c>
      <c r="C60" s="35">
        <v>7</v>
      </c>
      <c r="D60" s="47" t="s">
        <v>93</v>
      </c>
      <c r="E60" s="43">
        <v>29</v>
      </c>
      <c r="F60" s="37"/>
      <c r="G60" s="69">
        <v>2838</v>
      </c>
      <c r="H60" s="69">
        <v>2838</v>
      </c>
      <c r="I60" s="85" t="s">
        <v>28</v>
      </c>
      <c r="J60" s="38">
        <v>26</v>
      </c>
      <c r="K60" s="71" t="s">
        <v>95</v>
      </c>
      <c r="L60" s="89" t="s">
        <v>379</v>
      </c>
      <c r="M60" s="39">
        <v>3116</v>
      </c>
      <c r="N60" s="39">
        <v>3045</v>
      </c>
      <c r="O60" s="39">
        <v>551</v>
      </c>
      <c r="P60" s="44">
        <f t="shared" si="8"/>
        <v>3596</v>
      </c>
      <c r="Q60" s="44">
        <f t="shared" si="6"/>
        <v>0</v>
      </c>
      <c r="R60" s="44"/>
      <c r="S60" s="44">
        <f t="shared" si="7"/>
        <v>0</v>
      </c>
      <c r="T60" s="42">
        <f t="shared" si="5"/>
        <v>3596</v>
      </c>
    </row>
    <row r="61" spans="1:20" x14ac:dyDescent="0.2">
      <c r="A61" s="35">
        <v>53</v>
      </c>
      <c r="B61" s="35" t="s">
        <v>6</v>
      </c>
      <c r="C61" s="35">
        <v>7</v>
      </c>
      <c r="D61" s="47" t="s">
        <v>93</v>
      </c>
      <c r="E61" s="43">
        <v>37</v>
      </c>
      <c r="F61" s="37"/>
      <c r="G61" s="69">
        <v>2751</v>
      </c>
      <c r="H61" s="69">
        <v>2751</v>
      </c>
      <c r="I61" s="85" t="s">
        <v>28</v>
      </c>
      <c r="J61" s="46">
        <v>26</v>
      </c>
      <c r="K61" s="51" t="s">
        <v>96</v>
      </c>
      <c r="L61" s="89" t="s">
        <v>380</v>
      </c>
      <c r="M61" s="39">
        <v>4255</v>
      </c>
      <c r="N61" s="39">
        <v>2730</v>
      </c>
      <c r="O61" s="39">
        <v>568</v>
      </c>
      <c r="P61" s="44">
        <f t="shared" si="8"/>
        <v>3298</v>
      </c>
      <c r="Q61" s="44">
        <f t="shared" si="6"/>
        <v>0</v>
      </c>
      <c r="R61" s="44"/>
      <c r="S61" s="44">
        <f t="shared" si="7"/>
        <v>0</v>
      </c>
      <c r="T61" s="42">
        <f t="shared" si="5"/>
        <v>3298</v>
      </c>
    </row>
    <row r="62" spans="1:20" x14ac:dyDescent="0.2">
      <c r="A62" s="35">
        <v>54</v>
      </c>
      <c r="B62" s="35" t="s">
        <v>6</v>
      </c>
      <c r="C62" s="35">
        <v>7</v>
      </c>
      <c r="D62" s="47" t="s">
        <v>93</v>
      </c>
      <c r="E62" s="43">
        <v>40</v>
      </c>
      <c r="F62" s="37"/>
      <c r="G62" s="69">
        <v>479</v>
      </c>
      <c r="H62" s="69">
        <v>479</v>
      </c>
      <c r="I62" s="85" t="s">
        <v>28</v>
      </c>
      <c r="J62" s="38">
        <v>26</v>
      </c>
      <c r="K62" s="71" t="s">
        <v>97</v>
      </c>
      <c r="L62" s="88" t="s">
        <v>381</v>
      </c>
      <c r="M62" s="39">
        <v>634</v>
      </c>
      <c r="N62" s="39">
        <v>457</v>
      </c>
      <c r="O62" s="39">
        <v>0</v>
      </c>
      <c r="P62" s="44">
        <f t="shared" si="8"/>
        <v>457</v>
      </c>
      <c r="Q62" s="44">
        <f t="shared" si="6"/>
        <v>0</v>
      </c>
      <c r="R62" s="44"/>
      <c r="S62" s="44">
        <f t="shared" si="7"/>
        <v>0</v>
      </c>
      <c r="T62" s="42">
        <f t="shared" si="5"/>
        <v>457</v>
      </c>
    </row>
    <row r="63" spans="1:20" x14ac:dyDescent="0.2">
      <c r="A63" s="35">
        <v>55</v>
      </c>
      <c r="B63" s="35" t="s">
        <v>6</v>
      </c>
      <c r="C63" s="35">
        <v>7</v>
      </c>
      <c r="D63" s="47" t="s">
        <v>98</v>
      </c>
      <c r="E63" s="43">
        <v>39</v>
      </c>
      <c r="F63" s="47" t="s">
        <v>102</v>
      </c>
      <c r="G63" s="69"/>
      <c r="H63" s="69">
        <v>0</v>
      </c>
      <c r="I63" s="85" t="s">
        <v>28</v>
      </c>
      <c r="J63" s="38">
        <v>26</v>
      </c>
      <c r="K63" s="51" t="s">
        <v>103</v>
      </c>
      <c r="L63" s="87" t="s">
        <v>367</v>
      </c>
      <c r="M63" s="39">
        <v>2785</v>
      </c>
      <c r="N63" s="39">
        <v>0</v>
      </c>
      <c r="O63" s="39">
        <v>78</v>
      </c>
      <c r="P63" s="44">
        <f t="shared" si="8"/>
        <v>78</v>
      </c>
      <c r="Q63" s="44">
        <f t="shared" si="6"/>
        <v>0</v>
      </c>
      <c r="R63" s="44"/>
      <c r="S63" s="44">
        <f t="shared" si="7"/>
        <v>0</v>
      </c>
      <c r="T63" s="42">
        <f t="shared" si="5"/>
        <v>78</v>
      </c>
    </row>
    <row r="64" spans="1:20" x14ac:dyDescent="0.2">
      <c r="A64" s="35">
        <v>56</v>
      </c>
      <c r="B64" s="35" t="s">
        <v>6</v>
      </c>
      <c r="C64" s="35">
        <v>7</v>
      </c>
      <c r="D64" s="47" t="s">
        <v>98</v>
      </c>
      <c r="E64" s="43">
        <v>21</v>
      </c>
      <c r="F64" s="37"/>
      <c r="G64" s="69">
        <v>14</v>
      </c>
      <c r="H64" s="69">
        <v>14</v>
      </c>
      <c r="I64" s="85" t="s">
        <v>28</v>
      </c>
      <c r="J64" s="38">
        <v>26</v>
      </c>
      <c r="K64" s="51" t="s">
        <v>101</v>
      </c>
      <c r="L64" s="88" t="s">
        <v>357</v>
      </c>
      <c r="M64" s="39">
        <v>141</v>
      </c>
      <c r="N64" s="39">
        <v>36</v>
      </c>
      <c r="O64" s="39">
        <v>25</v>
      </c>
      <c r="P64" s="44">
        <f t="shared" si="8"/>
        <v>61</v>
      </c>
      <c r="Q64" s="44">
        <f t="shared" si="6"/>
        <v>0</v>
      </c>
      <c r="R64" s="44"/>
      <c r="S64" s="44">
        <f t="shared" si="7"/>
        <v>0</v>
      </c>
      <c r="T64" s="42">
        <f t="shared" si="5"/>
        <v>61</v>
      </c>
    </row>
    <row r="65" spans="1:20" x14ac:dyDescent="0.2">
      <c r="A65" s="35">
        <v>57</v>
      </c>
      <c r="B65" s="35" t="s">
        <v>6</v>
      </c>
      <c r="C65" s="35">
        <v>7</v>
      </c>
      <c r="D65" s="47" t="s">
        <v>98</v>
      </c>
      <c r="E65" s="43">
        <v>17</v>
      </c>
      <c r="F65" s="37" t="s">
        <v>99</v>
      </c>
      <c r="G65" s="69">
        <v>431</v>
      </c>
      <c r="H65" s="69">
        <v>431</v>
      </c>
      <c r="I65" s="85" t="s">
        <v>28</v>
      </c>
      <c r="J65" s="38">
        <v>26</v>
      </c>
      <c r="K65" s="71" t="s">
        <v>100</v>
      </c>
      <c r="L65" s="88" t="s">
        <v>382</v>
      </c>
      <c r="M65" s="39">
        <v>431</v>
      </c>
      <c r="N65" s="39">
        <v>443</v>
      </c>
      <c r="O65" s="39">
        <v>0</v>
      </c>
      <c r="P65" s="44">
        <f t="shared" si="8"/>
        <v>443</v>
      </c>
      <c r="Q65" s="44">
        <f t="shared" si="6"/>
        <v>0</v>
      </c>
      <c r="R65" s="44"/>
      <c r="S65" s="44">
        <f t="shared" si="7"/>
        <v>0</v>
      </c>
      <c r="T65" s="42">
        <f t="shared" si="5"/>
        <v>443</v>
      </c>
    </row>
    <row r="66" spans="1:20" x14ac:dyDescent="0.2">
      <c r="A66" s="35">
        <v>58</v>
      </c>
      <c r="B66" s="35" t="s">
        <v>6</v>
      </c>
      <c r="C66" s="35">
        <v>7</v>
      </c>
      <c r="D66" s="47" t="s">
        <v>104</v>
      </c>
      <c r="E66" s="43">
        <v>42</v>
      </c>
      <c r="F66" s="37"/>
      <c r="G66" s="69">
        <v>0</v>
      </c>
      <c r="H66" s="69">
        <v>0</v>
      </c>
      <c r="I66" s="85"/>
      <c r="J66" s="38"/>
      <c r="K66" s="71"/>
      <c r="L66" s="88" t="s">
        <v>383</v>
      </c>
      <c r="M66" s="39"/>
      <c r="N66" s="39">
        <v>0</v>
      </c>
      <c r="O66" s="39">
        <v>27</v>
      </c>
      <c r="P66" s="44">
        <f t="shared" si="8"/>
        <v>27</v>
      </c>
      <c r="Q66" s="44">
        <f t="shared" si="6"/>
        <v>0</v>
      </c>
      <c r="R66" s="44"/>
      <c r="S66" s="44">
        <f t="shared" si="7"/>
        <v>0</v>
      </c>
      <c r="T66" s="42">
        <f t="shared" si="5"/>
        <v>27</v>
      </c>
    </row>
    <row r="67" spans="1:20" x14ac:dyDescent="0.2">
      <c r="A67" s="35">
        <v>59</v>
      </c>
      <c r="B67" s="35" t="s">
        <v>6</v>
      </c>
      <c r="C67" s="35">
        <v>7</v>
      </c>
      <c r="D67" s="47" t="s">
        <v>104</v>
      </c>
      <c r="E67" s="43">
        <v>44</v>
      </c>
      <c r="F67" s="37"/>
      <c r="G67" s="69">
        <v>609</v>
      </c>
      <c r="H67" s="69">
        <v>609</v>
      </c>
      <c r="I67" s="85" t="s">
        <v>28</v>
      </c>
      <c r="J67" s="46">
        <v>37</v>
      </c>
      <c r="K67" s="71" t="s">
        <v>105</v>
      </c>
      <c r="L67" s="88" t="s">
        <v>383</v>
      </c>
      <c r="M67" s="39">
        <v>1072</v>
      </c>
      <c r="N67" s="39">
        <v>571</v>
      </c>
      <c r="O67" s="39">
        <v>27</v>
      </c>
      <c r="P67" s="44">
        <f t="shared" si="8"/>
        <v>598</v>
      </c>
      <c r="Q67" s="44">
        <f t="shared" si="6"/>
        <v>0</v>
      </c>
      <c r="R67" s="44"/>
      <c r="S67" s="44">
        <f t="shared" si="7"/>
        <v>0</v>
      </c>
      <c r="T67" s="42">
        <f t="shared" si="5"/>
        <v>598</v>
      </c>
    </row>
    <row r="68" spans="1:20" x14ac:dyDescent="0.2">
      <c r="A68" s="35">
        <v>60</v>
      </c>
      <c r="B68" s="35" t="s">
        <v>6</v>
      </c>
      <c r="C68" s="35">
        <v>7</v>
      </c>
      <c r="D68" s="47" t="s">
        <v>106</v>
      </c>
      <c r="E68" s="43">
        <v>16</v>
      </c>
      <c r="F68" s="37"/>
      <c r="G68" s="69">
        <v>216</v>
      </c>
      <c r="H68" s="69">
        <v>216</v>
      </c>
      <c r="I68" s="85" t="s">
        <v>28</v>
      </c>
      <c r="J68" s="38">
        <v>27</v>
      </c>
      <c r="K68" s="71" t="s">
        <v>109</v>
      </c>
      <c r="L68" s="88" t="s">
        <v>383</v>
      </c>
      <c r="M68" s="39">
        <v>216</v>
      </c>
      <c r="N68" s="39">
        <v>34</v>
      </c>
      <c r="O68" s="39"/>
      <c r="P68" s="44">
        <f t="shared" si="8"/>
        <v>34</v>
      </c>
      <c r="Q68" s="44">
        <f t="shared" si="6"/>
        <v>0</v>
      </c>
      <c r="R68" s="44"/>
      <c r="S68" s="44">
        <f t="shared" si="7"/>
        <v>0</v>
      </c>
      <c r="T68" s="42">
        <f t="shared" si="5"/>
        <v>34</v>
      </c>
    </row>
    <row r="69" spans="1:20" x14ac:dyDescent="0.2">
      <c r="A69" s="35">
        <v>61</v>
      </c>
      <c r="B69" s="35" t="s">
        <v>6</v>
      </c>
      <c r="C69" s="35">
        <v>7</v>
      </c>
      <c r="D69" s="47" t="s">
        <v>106</v>
      </c>
      <c r="E69" s="43">
        <v>4</v>
      </c>
      <c r="F69" s="37"/>
      <c r="G69" s="69">
        <v>217</v>
      </c>
      <c r="H69" s="69">
        <v>217</v>
      </c>
      <c r="I69" s="85" t="s">
        <v>28</v>
      </c>
      <c r="J69" s="38">
        <v>26</v>
      </c>
      <c r="K69" s="71" t="s">
        <v>107</v>
      </c>
      <c r="L69" s="88" t="s">
        <v>384</v>
      </c>
      <c r="M69" s="39">
        <v>240</v>
      </c>
      <c r="N69" s="39">
        <v>153</v>
      </c>
      <c r="O69" s="39"/>
      <c r="P69" s="44">
        <f t="shared" si="8"/>
        <v>153</v>
      </c>
      <c r="Q69" s="44">
        <f t="shared" si="6"/>
        <v>0</v>
      </c>
      <c r="R69" s="44"/>
      <c r="S69" s="44">
        <f t="shared" si="7"/>
        <v>0</v>
      </c>
      <c r="T69" s="42">
        <f t="shared" si="5"/>
        <v>153</v>
      </c>
    </row>
    <row r="70" spans="1:20" x14ac:dyDescent="0.2">
      <c r="A70" s="35">
        <v>62</v>
      </c>
      <c r="B70" s="35" t="s">
        <v>6</v>
      </c>
      <c r="C70" s="35">
        <v>7</v>
      </c>
      <c r="D70" s="47" t="s">
        <v>106</v>
      </c>
      <c r="E70" s="43">
        <v>8</v>
      </c>
      <c r="F70" s="37"/>
      <c r="G70" s="69">
        <v>345</v>
      </c>
      <c r="H70" s="69">
        <v>345</v>
      </c>
      <c r="I70" s="85" t="s">
        <v>28</v>
      </c>
      <c r="J70" s="38">
        <v>26</v>
      </c>
      <c r="K70" s="71" t="s">
        <v>108</v>
      </c>
      <c r="L70" s="88" t="s">
        <v>384</v>
      </c>
      <c r="M70" s="39">
        <v>345</v>
      </c>
      <c r="N70" s="39">
        <v>322</v>
      </c>
      <c r="O70" s="39"/>
      <c r="P70" s="44">
        <f t="shared" si="8"/>
        <v>322</v>
      </c>
      <c r="Q70" s="44">
        <f t="shared" si="6"/>
        <v>0</v>
      </c>
      <c r="R70" s="44"/>
      <c r="S70" s="44">
        <f t="shared" si="7"/>
        <v>0</v>
      </c>
      <c r="T70" s="42">
        <f t="shared" si="5"/>
        <v>322</v>
      </c>
    </row>
    <row r="71" spans="1:20" ht="15" x14ac:dyDescent="0.25">
      <c r="A71" s="35">
        <v>63</v>
      </c>
      <c r="B71" s="35" t="s">
        <v>6</v>
      </c>
      <c r="C71" s="35">
        <v>7</v>
      </c>
      <c r="D71" s="47" t="s">
        <v>106</v>
      </c>
      <c r="E71" s="43">
        <v>2</v>
      </c>
      <c r="F71" s="37" t="s">
        <v>110</v>
      </c>
      <c r="G71" s="91"/>
      <c r="H71" s="69">
        <v>0</v>
      </c>
      <c r="I71" s="85" t="s">
        <v>28</v>
      </c>
      <c r="J71" s="38">
        <v>26.27</v>
      </c>
      <c r="K71" s="71" t="s">
        <v>111</v>
      </c>
      <c r="L71" s="88" t="s">
        <v>385</v>
      </c>
      <c r="M71" s="39">
        <v>6288</v>
      </c>
      <c r="N71" s="39">
        <v>0</v>
      </c>
      <c r="O71" s="39">
        <v>6654</v>
      </c>
      <c r="P71" s="44">
        <f t="shared" si="8"/>
        <v>6654</v>
      </c>
      <c r="Q71" s="44">
        <f t="shared" si="6"/>
        <v>0</v>
      </c>
      <c r="R71" s="44"/>
      <c r="S71" s="44">
        <f t="shared" si="7"/>
        <v>0</v>
      </c>
      <c r="T71" s="42">
        <f t="shared" si="5"/>
        <v>6654</v>
      </c>
    </row>
    <row r="72" spans="1:20" x14ac:dyDescent="0.2">
      <c r="A72" s="35">
        <v>64</v>
      </c>
      <c r="B72" s="35" t="s">
        <v>6</v>
      </c>
      <c r="C72" s="35">
        <v>7</v>
      </c>
      <c r="D72" s="47" t="s">
        <v>112</v>
      </c>
      <c r="E72" s="43">
        <v>5</v>
      </c>
      <c r="F72" s="37" t="s">
        <v>113</v>
      </c>
      <c r="G72" s="69">
        <v>123</v>
      </c>
      <c r="H72" s="69">
        <v>123</v>
      </c>
      <c r="I72" s="85" t="s">
        <v>28</v>
      </c>
      <c r="J72" s="46">
        <v>24</v>
      </c>
      <c r="K72" s="51" t="s">
        <v>114</v>
      </c>
      <c r="L72" s="89" t="s">
        <v>386</v>
      </c>
      <c r="M72" s="39">
        <v>210</v>
      </c>
      <c r="N72" s="39">
        <v>160</v>
      </c>
      <c r="O72" s="39">
        <v>194</v>
      </c>
      <c r="P72" s="44">
        <f t="shared" si="8"/>
        <v>354</v>
      </c>
      <c r="Q72" s="44">
        <f t="shared" si="6"/>
        <v>0</v>
      </c>
      <c r="R72" s="44"/>
      <c r="S72" s="44">
        <f t="shared" si="7"/>
        <v>0</v>
      </c>
      <c r="T72" s="42">
        <f t="shared" si="5"/>
        <v>354</v>
      </c>
    </row>
    <row r="73" spans="1:20" x14ac:dyDescent="0.2">
      <c r="A73" s="35">
        <v>65</v>
      </c>
      <c r="B73" s="35" t="s">
        <v>6</v>
      </c>
      <c r="C73" s="35">
        <v>7</v>
      </c>
      <c r="D73" s="47" t="s">
        <v>115</v>
      </c>
      <c r="E73" s="43">
        <v>10</v>
      </c>
      <c r="F73" s="37"/>
      <c r="G73" s="69">
        <v>147</v>
      </c>
      <c r="H73" s="69">
        <v>147</v>
      </c>
      <c r="I73" s="85" t="s">
        <v>28</v>
      </c>
      <c r="J73" s="38">
        <v>25</v>
      </c>
      <c r="K73" s="71" t="s">
        <v>116</v>
      </c>
      <c r="L73" s="88" t="s">
        <v>354</v>
      </c>
      <c r="M73" s="39">
        <v>277</v>
      </c>
      <c r="N73" s="39">
        <v>139</v>
      </c>
      <c r="O73" s="39">
        <v>16</v>
      </c>
      <c r="P73" s="44">
        <f t="shared" si="8"/>
        <v>155</v>
      </c>
      <c r="Q73" s="44">
        <f t="shared" si="6"/>
        <v>0</v>
      </c>
      <c r="R73" s="44"/>
      <c r="S73" s="44">
        <f t="shared" si="7"/>
        <v>0</v>
      </c>
      <c r="T73" s="42">
        <f t="shared" ref="T73:T104" si="9">P73+Q73+R73+S73</f>
        <v>155</v>
      </c>
    </row>
    <row r="74" spans="1:20" ht="15" x14ac:dyDescent="0.25">
      <c r="A74" s="35">
        <v>66</v>
      </c>
      <c r="B74" s="35" t="s">
        <v>6</v>
      </c>
      <c r="C74" s="35">
        <v>7</v>
      </c>
      <c r="D74" s="47" t="s">
        <v>117</v>
      </c>
      <c r="E74" s="43"/>
      <c r="F74" s="47"/>
      <c r="G74" s="91"/>
      <c r="H74" s="69"/>
      <c r="I74" s="85" t="s">
        <v>28</v>
      </c>
      <c r="J74" s="38">
        <v>24</v>
      </c>
      <c r="K74" s="51" t="s">
        <v>118</v>
      </c>
      <c r="L74" s="87" t="s">
        <v>387</v>
      </c>
      <c r="M74" s="39"/>
      <c r="N74" s="39">
        <v>533</v>
      </c>
      <c r="O74" s="39">
        <v>417</v>
      </c>
      <c r="P74" s="44">
        <f t="shared" si="8"/>
        <v>950</v>
      </c>
      <c r="Q74" s="44">
        <f t="shared" si="6"/>
        <v>0</v>
      </c>
      <c r="R74" s="44"/>
      <c r="S74" s="44">
        <f t="shared" si="7"/>
        <v>0</v>
      </c>
      <c r="T74" s="42">
        <f t="shared" si="9"/>
        <v>950</v>
      </c>
    </row>
    <row r="75" spans="1:20" x14ac:dyDescent="0.2">
      <c r="A75" s="35">
        <v>67</v>
      </c>
      <c r="B75" s="35" t="s">
        <v>6</v>
      </c>
      <c r="C75" s="35">
        <v>7</v>
      </c>
      <c r="D75" s="47" t="s">
        <v>115</v>
      </c>
      <c r="E75" s="43">
        <v>46</v>
      </c>
      <c r="F75" s="47" t="s">
        <v>6</v>
      </c>
      <c r="G75" s="69">
        <v>440</v>
      </c>
      <c r="H75" s="69">
        <v>440</v>
      </c>
      <c r="I75" s="38" t="s">
        <v>28</v>
      </c>
      <c r="J75" s="38">
        <v>24</v>
      </c>
      <c r="K75" s="71" t="s">
        <v>258</v>
      </c>
      <c r="L75" s="92" t="s">
        <v>388</v>
      </c>
      <c r="M75" s="39">
        <v>7584</v>
      </c>
      <c r="N75" s="39">
        <v>554</v>
      </c>
      <c r="O75" s="54">
        <v>0</v>
      </c>
      <c r="P75" s="44">
        <f t="shared" si="8"/>
        <v>554</v>
      </c>
      <c r="Q75" s="44">
        <f t="shared" si="6"/>
        <v>0</v>
      </c>
      <c r="R75" s="44"/>
      <c r="S75" s="44">
        <f t="shared" si="7"/>
        <v>0</v>
      </c>
      <c r="T75" s="42">
        <f t="shared" si="9"/>
        <v>554</v>
      </c>
    </row>
    <row r="76" spans="1:20" x14ac:dyDescent="0.2">
      <c r="A76" s="35">
        <v>68</v>
      </c>
      <c r="B76" s="35" t="s">
        <v>6</v>
      </c>
      <c r="C76" s="35">
        <v>7</v>
      </c>
      <c r="D76" s="47" t="s">
        <v>115</v>
      </c>
      <c r="E76" s="43">
        <v>47</v>
      </c>
      <c r="F76" s="47" t="s">
        <v>259</v>
      </c>
      <c r="G76" s="69">
        <v>5533</v>
      </c>
      <c r="H76" s="69">
        <v>5508</v>
      </c>
      <c r="I76" s="85" t="s">
        <v>28</v>
      </c>
      <c r="J76" s="38">
        <v>24</v>
      </c>
      <c r="K76" s="71" t="s">
        <v>260</v>
      </c>
      <c r="L76" s="92" t="s">
        <v>389</v>
      </c>
      <c r="M76" s="54">
        <v>8073</v>
      </c>
      <c r="N76" s="39">
        <v>5574</v>
      </c>
      <c r="O76" s="54">
        <v>0</v>
      </c>
      <c r="P76" s="44">
        <f t="shared" si="8"/>
        <v>5574</v>
      </c>
      <c r="Q76" s="44">
        <f t="shared" si="6"/>
        <v>0</v>
      </c>
      <c r="R76" s="44"/>
      <c r="S76" s="44">
        <f t="shared" si="7"/>
        <v>0</v>
      </c>
      <c r="T76" s="42">
        <f t="shared" si="9"/>
        <v>5574</v>
      </c>
    </row>
    <row r="77" spans="1:20" x14ac:dyDescent="0.2">
      <c r="A77" s="35">
        <v>69</v>
      </c>
      <c r="B77" s="35" t="s">
        <v>6</v>
      </c>
      <c r="C77" s="35">
        <v>7</v>
      </c>
      <c r="D77" s="47" t="s">
        <v>119</v>
      </c>
      <c r="E77" s="43">
        <v>14</v>
      </c>
      <c r="F77" s="37"/>
      <c r="G77" s="69">
        <v>5867</v>
      </c>
      <c r="H77" s="69">
        <v>5867</v>
      </c>
      <c r="I77" s="85" t="s">
        <v>28</v>
      </c>
      <c r="J77" s="38">
        <v>37</v>
      </c>
      <c r="K77" s="71" t="s">
        <v>121</v>
      </c>
      <c r="L77" s="89" t="s">
        <v>390</v>
      </c>
      <c r="M77" s="39">
        <v>6505</v>
      </c>
      <c r="N77" s="39">
        <v>5846</v>
      </c>
      <c r="O77" s="39">
        <v>112</v>
      </c>
      <c r="P77" s="44">
        <f t="shared" si="8"/>
        <v>5958</v>
      </c>
      <c r="Q77" s="44">
        <f t="shared" ref="Q77:Q105" si="10">IF($C77=5,SUM($N77+$O77),)</f>
        <v>0</v>
      </c>
      <c r="R77" s="44"/>
      <c r="S77" s="44">
        <f t="shared" ref="S77:S105" si="11">IF($C77=1,SUM($N77+$O77),)</f>
        <v>0</v>
      </c>
      <c r="T77" s="42">
        <f t="shared" si="9"/>
        <v>5958</v>
      </c>
    </row>
    <row r="78" spans="1:20" x14ac:dyDescent="0.2">
      <c r="A78" s="35">
        <v>70</v>
      </c>
      <c r="B78" s="35" t="s">
        <v>6</v>
      </c>
      <c r="C78" s="35">
        <v>7</v>
      </c>
      <c r="D78" s="47" t="s">
        <v>119</v>
      </c>
      <c r="E78" s="43">
        <v>3</v>
      </c>
      <c r="F78" s="37">
        <v>4</v>
      </c>
      <c r="G78" s="69">
        <v>469</v>
      </c>
      <c r="H78" s="69">
        <v>469</v>
      </c>
      <c r="I78" s="85" t="s">
        <v>28</v>
      </c>
      <c r="J78" s="38">
        <v>26</v>
      </c>
      <c r="K78" s="71" t="s">
        <v>120</v>
      </c>
      <c r="L78" s="88" t="s">
        <v>367</v>
      </c>
      <c r="M78" s="39">
        <v>578</v>
      </c>
      <c r="N78" s="39">
        <v>319</v>
      </c>
      <c r="O78" s="39"/>
      <c r="P78" s="44">
        <f t="shared" ref="P78:P105" si="12">IF($C78=7,SUM($N78+$O78),)</f>
        <v>319</v>
      </c>
      <c r="Q78" s="44">
        <f t="shared" si="10"/>
        <v>0</v>
      </c>
      <c r="R78" s="44"/>
      <c r="S78" s="44">
        <f t="shared" si="11"/>
        <v>0</v>
      </c>
      <c r="T78" s="42">
        <f t="shared" si="9"/>
        <v>319</v>
      </c>
    </row>
    <row r="79" spans="1:20" x14ac:dyDescent="0.2">
      <c r="A79" s="35">
        <v>71</v>
      </c>
      <c r="B79" s="35" t="s">
        <v>6</v>
      </c>
      <c r="C79" s="35">
        <v>7</v>
      </c>
      <c r="D79" s="47" t="s">
        <v>119</v>
      </c>
      <c r="E79" s="43">
        <v>53</v>
      </c>
      <c r="F79" s="37">
        <v>55</v>
      </c>
      <c r="G79" s="69">
        <v>916</v>
      </c>
      <c r="H79" s="69">
        <v>916</v>
      </c>
      <c r="I79" s="85" t="s">
        <v>28</v>
      </c>
      <c r="J79" s="38">
        <v>26</v>
      </c>
      <c r="K79" s="71" t="s">
        <v>122</v>
      </c>
      <c r="L79" s="88" t="s">
        <v>367</v>
      </c>
      <c r="M79" s="39">
        <v>936</v>
      </c>
      <c r="N79" s="39">
        <v>921</v>
      </c>
      <c r="O79" s="39">
        <v>38</v>
      </c>
      <c r="P79" s="44">
        <f t="shared" si="12"/>
        <v>959</v>
      </c>
      <c r="Q79" s="44">
        <f t="shared" si="10"/>
        <v>0</v>
      </c>
      <c r="R79" s="44"/>
      <c r="S79" s="44">
        <f t="shared" si="11"/>
        <v>0</v>
      </c>
      <c r="T79" s="42">
        <f t="shared" si="9"/>
        <v>959</v>
      </c>
    </row>
    <row r="80" spans="1:20" x14ac:dyDescent="0.2">
      <c r="A80" s="35">
        <v>72</v>
      </c>
      <c r="B80" s="35" t="s">
        <v>6</v>
      </c>
      <c r="C80" s="35">
        <v>7</v>
      </c>
      <c r="D80" s="47" t="s">
        <v>119</v>
      </c>
      <c r="E80" s="43"/>
      <c r="F80" s="37"/>
      <c r="G80" s="69">
        <v>252</v>
      </c>
      <c r="H80" s="69">
        <v>252</v>
      </c>
      <c r="I80" s="85" t="s">
        <v>28</v>
      </c>
      <c r="J80" s="38">
        <v>26</v>
      </c>
      <c r="K80" s="93" t="s">
        <v>335</v>
      </c>
      <c r="L80" s="94" t="s">
        <v>391</v>
      </c>
      <c r="M80" s="39">
        <v>31157</v>
      </c>
      <c r="N80" s="39">
        <v>283</v>
      </c>
      <c r="O80" s="39">
        <v>28138</v>
      </c>
      <c r="P80" s="44">
        <f t="shared" si="12"/>
        <v>28421</v>
      </c>
      <c r="Q80" s="44">
        <f t="shared" si="10"/>
        <v>0</v>
      </c>
      <c r="R80" s="44"/>
      <c r="S80" s="44">
        <f t="shared" si="11"/>
        <v>0</v>
      </c>
      <c r="T80" s="42">
        <f t="shared" si="9"/>
        <v>28421</v>
      </c>
    </row>
    <row r="81" spans="1:20" x14ac:dyDescent="0.2">
      <c r="A81" s="35">
        <v>73</v>
      </c>
      <c r="B81" s="35" t="s">
        <v>6</v>
      </c>
      <c r="C81" s="35">
        <v>7</v>
      </c>
      <c r="D81" s="47" t="s">
        <v>123</v>
      </c>
      <c r="E81" s="43">
        <v>8</v>
      </c>
      <c r="F81" s="47">
        <v>9</v>
      </c>
      <c r="G81" s="69">
        <v>0</v>
      </c>
      <c r="H81" s="69">
        <v>0</v>
      </c>
      <c r="I81" s="85" t="s">
        <v>28</v>
      </c>
      <c r="J81" s="38">
        <v>25</v>
      </c>
      <c r="K81" s="71" t="s">
        <v>124</v>
      </c>
      <c r="L81" s="88" t="s">
        <v>357</v>
      </c>
      <c r="M81" s="39">
        <v>415</v>
      </c>
      <c r="N81" s="39">
        <v>0</v>
      </c>
      <c r="O81" s="39">
        <v>47</v>
      </c>
      <c r="P81" s="44">
        <f t="shared" si="12"/>
        <v>47</v>
      </c>
      <c r="Q81" s="44">
        <f t="shared" si="10"/>
        <v>0</v>
      </c>
      <c r="R81" s="44"/>
      <c r="S81" s="44">
        <f t="shared" si="11"/>
        <v>0</v>
      </c>
      <c r="T81" s="42">
        <f t="shared" si="9"/>
        <v>47</v>
      </c>
    </row>
    <row r="82" spans="1:20" x14ac:dyDescent="0.2">
      <c r="A82" s="35">
        <v>74</v>
      </c>
      <c r="B82" s="35" t="s">
        <v>6</v>
      </c>
      <c r="C82" s="35">
        <v>7</v>
      </c>
      <c r="D82" s="47" t="s">
        <v>125</v>
      </c>
      <c r="E82" s="43">
        <v>18</v>
      </c>
      <c r="F82" s="37"/>
      <c r="G82" s="69"/>
      <c r="H82" s="69"/>
      <c r="I82" s="85" t="s">
        <v>28</v>
      </c>
      <c r="J82" s="38">
        <v>34</v>
      </c>
      <c r="K82" s="51"/>
      <c r="L82" s="88" t="s">
        <v>392</v>
      </c>
      <c r="M82" s="39"/>
      <c r="N82" s="39"/>
      <c r="O82" s="39">
        <v>618</v>
      </c>
      <c r="P82" s="44">
        <f t="shared" si="12"/>
        <v>618</v>
      </c>
      <c r="Q82" s="44">
        <f t="shared" si="10"/>
        <v>0</v>
      </c>
      <c r="R82" s="44"/>
      <c r="S82" s="44">
        <f t="shared" si="11"/>
        <v>0</v>
      </c>
      <c r="T82" s="42">
        <f t="shared" si="9"/>
        <v>618</v>
      </c>
    </row>
    <row r="83" spans="1:20" x14ac:dyDescent="0.2">
      <c r="A83" s="35">
        <v>75</v>
      </c>
      <c r="B83" s="35" t="s">
        <v>6</v>
      </c>
      <c r="C83" s="35">
        <v>7</v>
      </c>
      <c r="D83" s="47" t="s">
        <v>125</v>
      </c>
      <c r="E83" s="43">
        <v>7</v>
      </c>
      <c r="F83" s="37"/>
      <c r="G83" s="69">
        <v>1625</v>
      </c>
      <c r="H83" s="69">
        <v>1625</v>
      </c>
      <c r="I83" s="85" t="s">
        <v>28</v>
      </c>
      <c r="J83" s="38">
        <v>37</v>
      </c>
      <c r="K83" s="71" t="s">
        <v>126</v>
      </c>
      <c r="L83" s="88" t="s">
        <v>378</v>
      </c>
      <c r="M83" s="39">
        <v>1840</v>
      </c>
      <c r="N83" s="39">
        <v>1783</v>
      </c>
      <c r="O83" s="39">
        <v>70</v>
      </c>
      <c r="P83" s="44">
        <f t="shared" si="12"/>
        <v>1853</v>
      </c>
      <c r="Q83" s="44">
        <f t="shared" si="10"/>
        <v>0</v>
      </c>
      <c r="R83" s="44"/>
      <c r="S83" s="44">
        <f t="shared" si="11"/>
        <v>0</v>
      </c>
      <c r="T83" s="42">
        <f t="shared" si="9"/>
        <v>1853</v>
      </c>
    </row>
    <row r="84" spans="1:20" x14ac:dyDescent="0.2">
      <c r="A84" s="35">
        <v>76</v>
      </c>
      <c r="B84" s="35" t="s">
        <v>6</v>
      </c>
      <c r="C84" s="35">
        <v>7</v>
      </c>
      <c r="D84" s="47" t="s">
        <v>127</v>
      </c>
      <c r="E84" s="43">
        <v>11</v>
      </c>
      <c r="F84" s="47" t="s">
        <v>6</v>
      </c>
      <c r="G84" s="69">
        <v>4831</v>
      </c>
      <c r="H84" s="69">
        <v>4831</v>
      </c>
      <c r="I84" s="85" t="s">
        <v>28</v>
      </c>
      <c r="J84" s="38">
        <v>24</v>
      </c>
      <c r="K84" s="71" t="s">
        <v>130</v>
      </c>
      <c r="L84" s="88" t="s">
        <v>393</v>
      </c>
      <c r="M84" s="39">
        <v>5265</v>
      </c>
      <c r="N84" s="39">
        <v>4438</v>
      </c>
      <c r="O84" s="39">
        <v>137</v>
      </c>
      <c r="P84" s="44">
        <f t="shared" si="12"/>
        <v>4575</v>
      </c>
      <c r="Q84" s="44">
        <f t="shared" si="10"/>
        <v>0</v>
      </c>
      <c r="R84" s="44"/>
      <c r="S84" s="44">
        <f t="shared" si="11"/>
        <v>0</v>
      </c>
      <c r="T84" s="42">
        <f t="shared" si="9"/>
        <v>4575</v>
      </c>
    </row>
    <row r="85" spans="1:20" x14ac:dyDescent="0.2">
      <c r="A85" s="35">
        <v>77</v>
      </c>
      <c r="B85" s="35" t="s">
        <v>6</v>
      </c>
      <c r="C85" s="35">
        <v>7</v>
      </c>
      <c r="D85" s="47" t="s">
        <v>127</v>
      </c>
      <c r="E85" s="43">
        <v>6</v>
      </c>
      <c r="F85" s="37" t="s">
        <v>128</v>
      </c>
      <c r="G85" s="69"/>
      <c r="H85" s="69">
        <v>0</v>
      </c>
      <c r="I85" s="85" t="s">
        <v>28</v>
      </c>
      <c r="J85" s="38">
        <v>24</v>
      </c>
      <c r="K85" s="51" t="s">
        <v>129</v>
      </c>
      <c r="L85" s="88" t="s">
        <v>394</v>
      </c>
      <c r="M85" s="39">
        <v>89</v>
      </c>
      <c r="N85" s="39">
        <v>0</v>
      </c>
      <c r="O85" s="39">
        <v>118</v>
      </c>
      <c r="P85" s="44">
        <f t="shared" si="12"/>
        <v>118</v>
      </c>
      <c r="Q85" s="44">
        <f t="shared" si="10"/>
        <v>0</v>
      </c>
      <c r="R85" s="44"/>
      <c r="S85" s="44">
        <f t="shared" si="11"/>
        <v>0</v>
      </c>
      <c r="T85" s="42">
        <f t="shared" si="9"/>
        <v>118</v>
      </c>
    </row>
    <row r="86" spans="1:20" x14ac:dyDescent="0.2">
      <c r="A86" s="35">
        <v>78</v>
      </c>
      <c r="B86" s="8" t="s">
        <v>6</v>
      </c>
      <c r="C86" s="35">
        <v>7</v>
      </c>
      <c r="D86" s="5" t="s">
        <v>127</v>
      </c>
      <c r="E86" s="6"/>
      <c r="F86" s="5"/>
      <c r="G86" s="95"/>
      <c r="H86" s="69">
        <v>0</v>
      </c>
      <c r="I86" s="96" t="s">
        <v>28</v>
      </c>
      <c r="J86" s="9">
        <v>24</v>
      </c>
      <c r="K86" s="97" t="s">
        <v>131</v>
      </c>
      <c r="L86" s="88" t="s">
        <v>394</v>
      </c>
      <c r="M86" s="10">
        <v>9028</v>
      </c>
      <c r="N86" s="39">
        <v>0</v>
      </c>
      <c r="O86" s="10">
        <v>8925</v>
      </c>
      <c r="P86" s="44">
        <f t="shared" si="12"/>
        <v>8925</v>
      </c>
      <c r="Q86" s="44">
        <f t="shared" si="10"/>
        <v>0</v>
      </c>
      <c r="R86" s="44"/>
      <c r="S86" s="44">
        <f t="shared" si="11"/>
        <v>0</v>
      </c>
      <c r="T86" s="42">
        <f t="shared" si="9"/>
        <v>8925</v>
      </c>
    </row>
    <row r="87" spans="1:20" x14ac:dyDescent="0.2">
      <c r="A87" s="35">
        <v>79</v>
      </c>
      <c r="B87" s="35" t="s">
        <v>6</v>
      </c>
      <c r="C87" s="35">
        <v>7</v>
      </c>
      <c r="D87" s="47" t="s">
        <v>132</v>
      </c>
      <c r="E87" s="43">
        <v>80</v>
      </c>
      <c r="F87" s="37"/>
      <c r="G87" s="69">
        <v>2509</v>
      </c>
      <c r="H87" s="69">
        <v>2509</v>
      </c>
      <c r="I87" s="85" t="s">
        <v>28</v>
      </c>
      <c r="J87" s="38">
        <v>37</v>
      </c>
      <c r="K87" s="71" t="s">
        <v>140</v>
      </c>
      <c r="L87" s="88" t="s">
        <v>383</v>
      </c>
      <c r="M87" s="39">
        <v>3238</v>
      </c>
      <c r="N87" s="39">
        <v>3169</v>
      </c>
      <c r="O87" s="39">
        <v>431</v>
      </c>
      <c r="P87" s="44">
        <f t="shared" si="12"/>
        <v>3600</v>
      </c>
      <c r="Q87" s="44">
        <f t="shared" si="10"/>
        <v>0</v>
      </c>
      <c r="R87" s="44"/>
      <c r="S87" s="44">
        <f t="shared" si="11"/>
        <v>0</v>
      </c>
      <c r="T87" s="42">
        <f t="shared" si="9"/>
        <v>3600</v>
      </c>
    </row>
    <row r="88" spans="1:20" ht="15" x14ac:dyDescent="0.25">
      <c r="A88" s="35">
        <v>80</v>
      </c>
      <c r="B88" s="35" t="s">
        <v>6</v>
      </c>
      <c r="C88" s="35">
        <v>7</v>
      </c>
      <c r="D88" s="47" t="s">
        <v>132</v>
      </c>
      <c r="E88" s="43"/>
      <c r="F88" s="37"/>
      <c r="G88" s="91"/>
      <c r="H88" s="69">
        <v>0</v>
      </c>
      <c r="I88" s="98" t="s">
        <v>28</v>
      </c>
      <c r="J88" s="38" t="s">
        <v>141</v>
      </c>
      <c r="K88" s="71" t="s">
        <v>142</v>
      </c>
      <c r="L88" s="88" t="s">
        <v>395</v>
      </c>
      <c r="M88" s="39">
        <v>25721</v>
      </c>
      <c r="N88" s="39">
        <v>0</v>
      </c>
      <c r="O88" s="7">
        <v>12782</v>
      </c>
      <c r="P88" s="44">
        <f t="shared" si="12"/>
        <v>12782</v>
      </c>
      <c r="Q88" s="44">
        <f t="shared" si="10"/>
        <v>0</v>
      </c>
      <c r="R88" s="44"/>
      <c r="S88" s="44">
        <f t="shared" si="11"/>
        <v>0</v>
      </c>
      <c r="T88" s="42">
        <f t="shared" si="9"/>
        <v>12782</v>
      </c>
    </row>
    <row r="89" spans="1:20" x14ac:dyDescent="0.2">
      <c r="A89" s="35">
        <v>81</v>
      </c>
      <c r="B89" s="35" t="s">
        <v>6</v>
      </c>
      <c r="C89" s="35">
        <v>7</v>
      </c>
      <c r="D89" s="47" t="s">
        <v>132</v>
      </c>
      <c r="E89" s="43">
        <v>79</v>
      </c>
      <c r="F89" s="37"/>
      <c r="G89" s="69">
        <v>1427</v>
      </c>
      <c r="H89" s="69">
        <v>1427</v>
      </c>
      <c r="I89" s="85" t="s">
        <v>28</v>
      </c>
      <c r="J89" s="38">
        <v>37</v>
      </c>
      <c r="K89" s="71" t="s">
        <v>139</v>
      </c>
      <c r="L89" s="88" t="s">
        <v>385</v>
      </c>
      <c r="M89" s="39">
        <v>1427</v>
      </c>
      <c r="N89" s="39">
        <v>1407</v>
      </c>
      <c r="O89" s="39">
        <v>0</v>
      </c>
      <c r="P89" s="44">
        <f t="shared" si="12"/>
        <v>1407</v>
      </c>
      <c r="Q89" s="44">
        <f t="shared" si="10"/>
        <v>0</v>
      </c>
      <c r="R89" s="44"/>
      <c r="S89" s="44">
        <f t="shared" si="11"/>
        <v>0</v>
      </c>
      <c r="T89" s="42">
        <f t="shared" si="9"/>
        <v>1407</v>
      </c>
    </row>
    <row r="90" spans="1:20" x14ac:dyDescent="0.2">
      <c r="A90" s="35">
        <v>82</v>
      </c>
      <c r="B90" s="35" t="s">
        <v>6</v>
      </c>
      <c r="C90" s="35">
        <v>7</v>
      </c>
      <c r="D90" s="47" t="s">
        <v>132</v>
      </c>
      <c r="E90" s="43">
        <v>19</v>
      </c>
      <c r="F90" s="37" t="s">
        <v>133</v>
      </c>
      <c r="G90" s="69">
        <v>397</v>
      </c>
      <c r="H90" s="69">
        <v>397</v>
      </c>
      <c r="I90" s="85" t="s">
        <v>28</v>
      </c>
      <c r="J90" s="38">
        <v>26</v>
      </c>
      <c r="K90" s="71" t="s">
        <v>134</v>
      </c>
      <c r="L90" s="88" t="s">
        <v>360</v>
      </c>
      <c r="M90" s="39">
        <v>397</v>
      </c>
      <c r="N90" s="39">
        <v>308</v>
      </c>
      <c r="O90" s="39">
        <v>0</v>
      </c>
      <c r="P90" s="44">
        <f t="shared" si="12"/>
        <v>308</v>
      </c>
      <c r="Q90" s="44">
        <f t="shared" si="10"/>
        <v>0</v>
      </c>
      <c r="R90" s="44"/>
      <c r="S90" s="44">
        <f t="shared" si="11"/>
        <v>0</v>
      </c>
      <c r="T90" s="42">
        <f t="shared" si="9"/>
        <v>308</v>
      </c>
    </row>
    <row r="91" spans="1:20" x14ac:dyDescent="0.2">
      <c r="A91" s="35">
        <v>83</v>
      </c>
      <c r="B91" s="35" t="s">
        <v>6</v>
      </c>
      <c r="C91" s="35">
        <v>7</v>
      </c>
      <c r="D91" s="47" t="s">
        <v>132</v>
      </c>
      <c r="E91" s="43">
        <v>59</v>
      </c>
      <c r="F91" s="37">
        <v>60</v>
      </c>
      <c r="G91" s="69">
        <v>89</v>
      </c>
      <c r="H91" s="69">
        <v>89</v>
      </c>
      <c r="I91" s="85" t="s">
        <v>28</v>
      </c>
      <c r="J91" s="38">
        <v>26</v>
      </c>
      <c r="K91" s="71" t="s">
        <v>135</v>
      </c>
      <c r="L91" s="88" t="s">
        <v>360</v>
      </c>
      <c r="M91" s="39">
        <v>366</v>
      </c>
      <c r="N91" s="39">
        <v>74</v>
      </c>
      <c r="O91" s="39">
        <v>0</v>
      </c>
      <c r="P91" s="44">
        <f t="shared" si="12"/>
        <v>74</v>
      </c>
      <c r="Q91" s="44">
        <f t="shared" si="10"/>
        <v>0</v>
      </c>
      <c r="R91" s="44"/>
      <c r="S91" s="44">
        <f t="shared" si="11"/>
        <v>0</v>
      </c>
      <c r="T91" s="42">
        <f t="shared" si="9"/>
        <v>74</v>
      </c>
    </row>
    <row r="92" spans="1:20" x14ac:dyDescent="0.2">
      <c r="A92" s="35">
        <v>84</v>
      </c>
      <c r="B92" s="35" t="s">
        <v>6</v>
      </c>
      <c r="C92" s="35">
        <v>7</v>
      </c>
      <c r="D92" s="47" t="s">
        <v>132</v>
      </c>
      <c r="E92" s="43">
        <v>64</v>
      </c>
      <c r="F92" s="37">
        <v>65</v>
      </c>
      <c r="G92" s="69">
        <v>138</v>
      </c>
      <c r="H92" s="69">
        <v>138</v>
      </c>
      <c r="I92" s="85" t="s">
        <v>28</v>
      </c>
      <c r="J92" s="46">
        <v>26</v>
      </c>
      <c r="K92" s="51" t="s">
        <v>136</v>
      </c>
      <c r="L92" s="88" t="s">
        <v>360</v>
      </c>
      <c r="M92" s="39">
        <v>138</v>
      </c>
      <c r="N92" s="39">
        <v>102</v>
      </c>
      <c r="O92" s="39">
        <v>0</v>
      </c>
      <c r="P92" s="44">
        <f t="shared" si="12"/>
        <v>102</v>
      </c>
      <c r="Q92" s="44">
        <f t="shared" si="10"/>
        <v>0</v>
      </c>
      <c r="R92" s="44"/>
      <c r="S92" s="44">
        <f t="shared" si="11"/>
        <v>0</v>
      </c>
      <c r="T92" s="42">
        <f t="shared" si="9"/>
        <v>102</v>
      </c>
    </row>
    <row r="93" spans="1:20" x14ac:dyDescent="0.2">
      <c r="A93" s="35">
        <v>85</v>
      </c>
      <c r="B93" s="35" t="s">
        <v>6</v>
      </c>
      <c r="C93" s="35">
        <v>7</v>
      </c>
      <c r="D93" s="47" t="s">
        <v>132</v>
      </c>
      <c r="E93" s="43">
        <v>66</v>
      </c>
      <c r="F93" s="37" t="s">
        <v>137</v>
      </c>
      <c r="G93" s="69">
        <v>137</v>
      </c>
      <c r="H93" s="69">
        <v>137</v>
      </c>
      <c r="I93" s="85" t="s">
        <v>28</v>
      </c>
      <c r="J93" s="38">
        <v>26</v>
      </c>
      <c r="K93" s="71" t="s">
        <v>138</v>
      </c>
      <c r="L93" s="88" t="s">
        <v>360</v>
      </c>
      <c r="M93" s="39">
        <v>315</v>
      </c>
      <c r="N93" s="39">
        <v>60</v>
      </c>
      <c r="O93" s="39">
        <v>0</v>
      </c>
      <c r="P93" s="44">
        <f t="shared" si="12"/>
        <v>60</v>
      </c>
      <c r="Q93" s="44">
        <f t="shared" si="10"/>
        <v>0</v>
      </c>
      <c r="R93" s="44"/>
      <c r="S93" s="44">
        <f t="shared" si="11"/>
        <v>0</v>
      </c>
      <c r="T93" s="42">
        <f t="shared" si="9"/>
        <v>60</v>
      </c>
    </row>
    <row r="94" spans="1:20" ht="15" x14ac:dyDescent="0.25">
      <c r="A94" s="35">
        <v>86</v>
      </c>
      <c r="B94" s="35" t="s">
        <v>6</v>
      </c>
      <c r="C94" s="35">
        <v>7</v>
      </c>
      <c r="D94" s="47" t="s">
        <v>143</v>
      </c>
      <c r="E94" s="43"/>
      <c r="F94" s="37"/>
      <c r="G94" s="91"/>
      <c r="H94" s="69">
        <v>0</v>
      </c>
      <c r="I94" s="85" t="s">
        <v>28</v>
      </c>
      <c r="J94" s="38">
        <v>26</v>
      </c>
      <c r="K94" s="99" t="s">
        <v>144</v>
      </c>
      <c r="L94" s="88" t="s">
        <v>384</v>
      </c>
      <c r="M94" s="39">
        <v>12244</v>
      </c>
      <c r="N94" s="39">
        <v>0</v>
      </c>
      <c r="O94" s="52">
        <v>3457</v>
      </c>
      <c r="P94" s="44">
        <f t="shared" si="12"/>
        <v>3457</v>
      </c>
      <c r="Q94" s="44">
        <f t="shared" si="10"/>
        <v>0</v>
      </c>
      <c r="R94" s="44"/>
      <c r="S94" s="44">
        <f t="shared" si="11"/>
        <v>0</v>
      </c>
      <c r="T94" s="42">
        <f t="shared" si="9"/>
        <v>3457</v>
      </c>
    </row>
    <row r="95" spans="1:20" ht="15" x14ac:dyDescent="0.25">
      <c r="A95" s="35">
        <v>87</v>
      </c>
      <c r="B95" s="35" t="s">
        <v>6</v>
      </c>
      <c r="C95" s="35">
        <v>7</v>
      </c>
      <c r="D95" s="47" t="s">
        <v>145</v>
      </c>
      <c r="E95" s="43">
        <v>17</v>
      </c>
      <c r="F95" s="37" t="s">
        <v>22</v>
      </c>
      <c r="G95" s="91"/>
      <c r="H95" s="69">
        <v>0</v>
      </c>
      <c r="I95" s="85" t="s">
        <v>28</v>
      </c>
      <c r="J95" s="38">
        <v>37</v>
      </c>
      <c r="K95" s="93" t="s">
        <v>148</v>
      </c>
      <c r="L95" s="94" t="s">
        <v>396</v>
      </c>
      <c r="M95" s="39">
        <v>2922</v>
      </c>
      <c r="N95" s="39">
        <v>0</v>
      </c>
      <c r="O95" s="52">
        <v>3100</v>
      </c>
      <c r="P95" s="44">
        <f t="shared" si="12"/>
        <v>3100</v>
      </c>
      <c r="Q95" s="44">
        <f t="shared" si="10"/>
        <v>0</v>
      </c>
      <c r="R95" s="44"/>
      <c r="S95" s="44">
        <f t="shared" si="11"/>
        <v>0</v>
      </c>
      <c r="T95" s="42">
        <f t="shared" si="9"/>
        <v>3100</v>
      </c>
    </row>
    <row r="96" spans="1:20" x14ac:dyDescent="0.2">
      <c r="A96" s="35">
        <v>88</v>
      </c>
      <c r="B96" s="35" t="s">
        <v>6</v>
      </c>
      <c r="C96" s="35">
        <v>7</v>
      </c>
      <c r="D96" s="47" t="s">
        <v>145</v>
      </c>
      <c r="E96" s="43">
        <v>9</v>
      </c>
      <c r="F96" s="37"/>
      <c r="G96" s="69">
        <v>558</v>
      </c>
      <c r="H96" s="69">
        <v>558</v>
      </c>
      <c r="I96" s="85" t="s">
        <v>28</v>
      </c>
      <c r="J96" s="38">
        <v>37</v>
      </c>
      <c r="K96" s="71" t="s">
        <v>146</v>
      </c>
      <c r="L96" s="88" t="s">
        <v>366</v>
      </c>
      <c r="M96" s="39">
        <v>558</v>
      </c>
      <c r="N96" s="39">
        <v>558</v>
      </c>
      <c r="O96" s="39">
        <v>0</v>
      </c>
      <c r="P96" s="44">
        <f t="shared" si="12"/>
        <v>558</v>
      </c>
      <c r="Q96" s="44">
        <f t="shared" si="10"/>
        <v>0</v>
      </c>
      <c r="R96" s="44"/>
      <c r="S96" s="44">
        <f t="shared" si="11"/>
        <v>0</v>
      </c>
      <c r="T96" s="42">
        <f t="shared" si="9"/>
        <v>558</v>
      </c>
    </row>
    <row r="97" spans="1:20" ht="15" x14ac:dyDescent="0.25">
      <c r="A97" s="35">
        <v>89</v>
      </c>
      <c r="B97" s="35" t="s">
        <v>6</v>
      </c>
      <c r="C97" s="35">
        <v>7</v>
      </c>
      <c r="D97" s="47" t="s">
        <v>145</v>
      </c>
      <c r="E97" s="43">
        <v>1</v>
      </c>
      <c r="F97" s="37" t="s">
        <v>17</v>
      </c>
      <c r="G97" s="91"/>
      <c r="H97" s="69">
        <v>0</v>
      </c>
      <c r="I97" s="85" t="s">
        <v>28</v>
      </c>
      <c r="J97" s="38">
        <v>37</v>
      </c>
      <c r="K97" s="93" t="s">
        <v>147</v>
      </c>
      <c r="L97" s="94" t="s">
        <v>385</v>
      </c>
      <c r="M97" s="39">
        <v>5153</v>
      </c>
      <c r="N97" s="39">
        <v>0</v>
      </c>
      <c r="O97" s="52">
        <v>5162</v>
      </c>
      <c r="P97" s="44">
        <f t="shared" si="12"/>
        <v>5162</v>
      </c>
      <c r="Q97" s="44">
        <f t="shared" si="10"/>
        <v>0</v>
      </c>
      <c r="R97" s="44"/>
      <c r="S97" s="44">
        <f t="shared" si="11"/>
        <v>0</v>
      </c>
      <c r="T97" s="42">
        <f t="shared" si="9"/>
        <v>5162</v>
      </c>
    </row>
    <row r="98" spans="1:20" x14ac:dyDescent="0.2">
      <c r="A98" s="35">
        <v>90</v>
      </c>
      <c r="B98" s="35" t="s">
        <v>6</v>
      </c>
      <c r="C98" s="35">
        <v>7</v>
      </c>
      <c r="D98" s="47" t="s">
        <v>149</v>
      </c>
      <c r="E98" s="43">
        <v>19</v>
      </c>
      <c r="F98" s="37">
        <v>20</v>
      </c>
      <c r="G98" s="69">
        <v>64</v>
      </c>
      <c r="H98" s="69">
        <v>64</v>
      </c>
      <c r="I98" s="85" t="s">
        <v>28</v>
      </c>
      <c r="J98" s="38">
        <v>26</v>
      </c>
      <c r="K98" s="71" t="s">
        <v>150</v>
      </c>
      <c r="L98" s="88" t="s">
        <v>358</v>
      </c>
      <c r="M98" s="39">
        <v>74</v>
      </c>
      <c r="N98" s="39">
        <v>59</v>
      </c>
      <c r="O98" s="39">
        <v>0</v>
      </c>
      <c r="P98" s="44">
        <f t="shared" si="12"/>
        <v>59</v>
      </c>
      <c r="Q98" s="44">
        <f t="shared" si="10"/>
        <v>0</v>
      </c>
      <c r="R98" s="44"/>
      <c r="S98" s="44">
        <f t="shared" si="11"/>
        <v>0</v>
      </c>
      <c r="T98" s="42">
        <f t="shared" si="9"/>
        <v>59</v>
      </c>
    </row>
    <row r="99" spans="1:20" x14ac:dyDescent="0.2">
      <c r="A99" s="35">
        <v>91</v>
      </c>
      <c r="B99" s="35" t="s">
        <v>6</v>
      </c>
      <c r="C99" s="35">
        <v>7</v>
      </c>
      <c r="D99" s="47" t="s">
        <v>151</v>
      </c>
      <c r="E99" s="43"/>
      <c r="F99" s="37"/>
      <c r="G99" s="69"/>
      <c r="H99" s="69">
        <v>0</v>
      </c>
      <c r="I99" s="85" t="s">
        <v>28</v>
      </c>
      <c r="J99" s="38">
        <v>26</v>
      </c>
      <c r="K99" s="71" t="s">
        <v>152</v>
      </c>
      <c r="L99" s="88" t="s">
        <v>358</v>
      </c>
      <c r="M99" s="39">
        <v>4184</v>
      </c>
      <c r="N99" s="39">
        <v>0</v>
      </c>
      <c r="O99" s="39">
        <v>3776</v>
      </c>
      <c r="P99" s="44">
        <f t="shared" si="12"/>
        <v>3776</v>
      </c>
      <c r="Q99" s="44">
        <f t="shared" si="10"/>
        <v>0</v>
      </c>
      <c r="R99" s="44"/>
      <c r="S99" s="44">
        <f t="shared" si="11"/>
        <v>0</v>
      </c>
      <c r="T99" s="42">
        <f t="shared" si="9"/>
        <v>3776</v>
      </c>
    </row>
    <row r="100" spans="1:20" x14ac:dyDescent="0.2">
      <c r="A100" s="35">
        <v>92</v>
      </c>
      <c r="B100" s="35" t="s">
        <v>6</v>
      </c>
      <c r="C100" s="35">
        <v>7</v>
      </c>
      <c r="D100" s="47" t="s">
        <v>153</v>
      </c>
      <c r="E100" s="43">
        <v>1</v>
      </c>
      <c r="F100" s="37">
        <v>4</v>
      </c>
      <c r="G100" s="69">
        <v>879</v>
      </c>
      <c r="H100" s="69">
        <v>879</v>
      </c>
      <c r="I100" s="85" t="s">
        <v>28</v>
      </c>
      <c r="J100" s="38">
        <v>26</v>
      </c>
      <c r="K100" s="71" t="s">
        <v>154</v>
      </c>
      <c r="L100" s="89" t="s">
        <v>397</v>
      </c>
      <c r="M100" s="39">
        <v>984</v>
      </c>
      <c r="N100" s="39">
        <v>912</v>
      </c>
      <c r="O100" s="39">
        <v>0</v>
      </c>
      <c r="P100" s="44">
        <f t="shared" si="12"/>
        <v>912</v>
      </c>
      <c r="Q100" s="44">
        <f t="shared" si="10"/>
        <v>0</v>
      </c>
      <c r="R100" s="44"/>
      <c r="S100" s="44">
        <f t="shared" si="11"/>
        <v>0</v>
      </c>
      <c r="T100" s="42">
        <f t="shared" si="9"/>
        <v>912</v>
      </c>
    </row>
    <row r="101" spans="1:20" x14ac:dyDescent="0.2">
      <c r="A101" s="35">
        <v>93</v>
      </c>
      <c r="B101" s="35" t="s">
        <v>6</v>
      </c>
      <c r="C101" s="35">
        <v>7</v>
      </c>
      <c r="D101" s="47" t="s">
        <v>153</v>
      </c>
      <c r="E101" s="43">
        <v>5</v>
      </c>
      <c r="F101" s="37"/>
      <c r="G101" s="69">
        <v>1258</v>
      </c>
      <c r="H101" s="69">
        <v>1258</v>
      </c>
      <c r="I101" s="85" t="s">
        <v>28</v>
      </c>
      <c r="J101" s="38">
        <v>26</v>
      </c>
      <c r="K101" s="71" t="s">
        <v>155</v>
      </c>
      <c r="L101" s="88" t="s">
        <v>372</v>
      </c>
      <c r="M101" s="39">
        <v>1272</v>
      </c>
      <c r="N101" s="39">
        <v>1250</v>
      </c>
      <c r="O101" s="39">
        <v>58</v>
      </c>
      <c r="P101" s="44">
        <f t="shared" si="12"/>
        <v>1308</v>
      </c>
      <c r="Q101" s="44">
        <f t="shared" si="10"/>
        <v>0</v>
      </c>
      <c r="R101" s="44"/>
      <c r="S101" s="44">
        <f t="shared" si="11"/>
        <v>0</v>
      </c>
      <c r="T101" s="42">
        <f t="shared" si="9"/>
        <v>1308</v>
      </c>
    </row>
    <row r="102" spans="1:20" x14ac:dyDescent="0.2">
      <c r="A102" s="35">
        <v>94</v>
      </c>
      <c r="B102" s="35" t="s">
        <v>6</v>
      </c>
      <c r="C102" s="35">
        <v>7</v>
      </c>
      <c r="D102" s="47" t="s">
        <v>156</v>
      </c>
      <c r="E102" s="43">
        <v>56</v>
      </c>
      <c r="F102" s="37"/>
      <c r="G102" s="69">
        <v>1463</v>
      </c>
      <c r="H102" s="69">
        <v>1446</v>
      </c>
      <c r="I102" s="85" t="s">
        <v>28</v>
      </c>
      <c r="J102" s="38">
        <v>26</v>
      </c>
      <c r="K102" s="71" t="s">
        <v>161</v>
      </c>
      <c r="L102" s="89" t="s">
        <v>360</v>
      </c>
      <c r="M102" s="39">
        <v>1463</v>
      </c>
      <c r="N102" s="39">
        <v>1336</v>
      </c>
      <c r="O102" s="39">
        <v>0</v>
      </c>
      <c r="P102" s="44">
        <f t="shared" si="12"/>
        <v>1336</v>
      </c>
      <c r="Q102" s="44">
        <f t="shared" si="10"/>
        <v>0</v>
      </c>
      <c r="R102" s="44"/>
      <c r="S102" s="44">
        <f t="shared" si="11"/>
        <v>0</v>
      </c>
      <c r="T102" s="42">
        <f t="shared" si="9"/>
        <v>1336</v>
      </c>
    </row>
    <row r="103" spans="1:20" x14ac:dyDescent="0.2">
      <c r="A103" s="35">
        <v>95</v>
      </c>
      <c r="B103" s="35" t="s">
        <v>6</v>
      </c>
      <c r="C103" s="35">
        <v>7</v>
      </c>
      <c r="D103" s="47" t="s">
        <v>156</v>
      </c>
      <c r="E103" s="43">
        <v>38</v>
      </c>
      <c r="F103" s="37" t="s">
        <v>158</v>
      </c>
      <c r="G103" s="69">
        <v>0</v>
      </c>
      <c r="H103" s="69">
        <v>0</v>
      </c>
      <c r="I103" s="85" t="s">
        <v>28</v>
      </c>
      <c r="J103" s="38">
        <v>26.27</v>
      </c>
      <c r="K103" s="71" t="s">
        <v>159</v>
      </c>
      <c r="L103" s="88" t="s">
        <v>398</v>
      </c>
      <c r="M103" s="39">
        <v>8254</v>
      </c>
      <c r="N103" s="39">
        <v>0</v>
      </c>
      <c r="O103" s="39">
        <v>761</v>
      </c>
      <c r="P103" s="44">
        <f t="shared" si="12"/>
        <v>761</v>
      </c>
      <c r="Q103" s="44">
        <f t="shared" si="10"/>
        <v>0</v>
      </c>
      <c r="R103" s="44"/>
      <c r="S103" s="44">
        <f t="shared" si="11"/>
        <v>0</v>
      </c>
      <c r="T103" s="42">
        <f t="shared" si="9"/>
        <v>761</v>
      </c>
    </row>
    <row r="104" spans="1:20" x14ac:dyDescent="0.2">
      <c r="A104" s="35">
        <v>96</v>
      </c>
      <c r="B104" s="35" t="s">
        <v>6</v>
      </c>
      <c r="C104" s="35">
        <v>7</v>
      </c>
      <c r="D104" s="47" t="s">
        <v>156</v>
      </c>
      <c r="E104" s="43">
        <v>42</v>
      </c>
      <c r="F104" s="37"/>
      <c r="G104" s="69">
        <v>2141</v>
      </c>
      <c r="H104" s="69">
        <v>2141</v>
      </c>
      <c r="I104" s="85" t="s">
        <v>28</v>
      </c>
      <c r="J104" s="46">
        <v>26</v>
      </c>
      <c r="K104" s="51" t="s">
        <v>160</v>
      </c>
      <c r="L104" s="88" t="s">
        <v>399</v>
      </c>
      <c r="M104" s="39">
        <v>2141</v>
      </c>
      <c r="N104" s="39">
        <v>2406</v>
      </c>
      <c r="O104" s="39">
        <v>0</v>
      </c>
      <c r="P104" s="44">
        <f t="shared" si="12"/>
        <v>2406</v>
      </c>
      <c r="Q104" s="44">
        <f t="shared" si="10"/>
        <v>0</v>
      </c>
      <c r="R104" s="44"/>
      <c r="S104" s="44">
        <f t="shared" si="11"/>
        <v>0</v>
      </c>
      <c r="T104" s="42">
        <f t="shared" si="9"/>
        <v>2406</v>
      </c>
    </row>
    <row r="105" spans="1:20" x14ac:dyDescent="0.2">
      <c r="A105" s="35">
        <v>97</v>
      </c>
      <c r="B105" s="35" t="s">
        <v>6</v>
      </c>
      <c r="C105" s="35">
        <v>7</v>
      </c>
      <c r="D105" s="47" t="s">
        <v>156</v>
      </c>
      <c r="E105" s="43">
        <v>37</v>
      </c>
      <c r="F105" s="37"/>
      <c r="G105" s="69">
        <v>828</v>
      </c>
      <c r="H105" s="69">
        <v>807</v>
      </c>
      <c r="I105" s="85" t="s">
        <v>28</v>
      </c>
      <c r="J105" s="38">
        <v>27</v>
      </c>
      <c r="K105" s="71" t="s">
        <v>157</v>
      </c>
      <c r="L105" s="88" t="s">
        <v>400</v>
      </c>
      <c r="M105" s="39">
        <v>956</v>
      </c>
      <c r="N105" s="39">
        <v>866</v>
      </c>
      <c r="O105" s="39">
        <v>0</v>
      </c>
      <c r="P105" s="44">
        <f t="shared" si="12"/>
        <v>866</v>
      </c>
      <c r="Q105" s="44">
        <f t="shared" si="10"/>
        <v>0</v>
      </c>
      <c r="R105" s="44"/>
      <c r="S105" s="44">
        <f t="shared" si="11"/>
        <v>0</v>
      </c>
      <c r="T105" s="42">
        <f t="shared" ref="T105:T111" si="13">P105+Q105+R105+S105</f>
        <v>866</v>
      </c>
    </row>
    <row r="106" spans="1:20" x14ac:dyDescent="0.2">
      <c r="A106" s="35">
        <v>98</v>
      </c>
      <c r="B106" s="35" t="s">
        <v>6</v>
      </c>
      <c r="C106" s="35">
        <v>7</v>
      </c>
      <c r="D106" s="47" t="s">
        <v>279</v>
      </c>
      <c r="E106" s="45">
        <v>3</v>
      </c>
      <c r="F106" s="37"/>
      <c r="G106" s="69">
        <v>443</v>
      </c>
      <c r="H106" s="69">
        <v>431</v>
      </c>
      <c r="I106" s="85" t="s">
        <v>28</v>
      </c>
      <c r="J106" s="38">
        <v>24</v>
      </c>
      <c r="K106" s="100" t="s">
        <v>21</v>
      </c>
      <c r="L106" s="87" t="s">
        <v>369</v>
      </c>
      <c r="M106" s="39">
        <v>453</v>
      </c>
      <c r="N106" s="39">
        <v>347</v>
      </c>
      <c r="O106" s="54">
        <v>0</v>
      </c>
      <c r="P106" s="55">
        <v>347</v>
      </c>
      <c r="Q106" s="44">
        <v>0</v>
      </c>
      <c r="R106" s="44"/>
      <c r="S106" s="44">
        <v>0</v>
      </c>
      <c r="T106" s="42">
        <f t="shared" si="13"/>
        <v>347</v>
      </c>
    </row>
    <row r="107" spans="1:20" x14ac:dyDescent="0.2">
      <c r="A107" s="35">
        <v>99</v>
      </c>
      <c r="B107" s="35" t="s">
        <v>6</v>
      </c>
      <c r="C107" s="35">
        <v>7</v>
      </c>
      <c r="D107" s="47" t="s">
        <v>279</v>
      </c>
      <c r="E107" s="43">
        <v>18</v>
      </c>
      <c r="F107" s="37"/>
      <c r="G107" s="69">
        <v>297</v>
      </c>
      <c r="H107" s="69">
        <v>297</v>
      </c>
      <c r="I107" s="85" t="s">
        <v>28</v>
      </c>
      <c r="J107" s="38">
        <v>24</v>
      </c>
      <c r="K107" s="71" t="s">
        <v>280</v>
      </c>
      <c r="L107" s="88" t="s">
        <v>401</v>
      </c>
      <c r="M107" s="54">
        <v>300</v>
      </c>
      <c r="N107" s="39">
        <v>0</v>
      </c>
      <c r="O107" s="54">
        <v>14</v>
      </c>
      <c r="P107" s="44">
        <v>14</v>
      </c>
      <c r="Q107" s="44">
        <v>0</v>
      </c>
      <c r="R107" s="44"/>
      <c r="S107" s="44">
        <v>0</v>
      </c>
      <c r="T107" s="42">
        <f t="shared" si="13"/>
        <v>14</v>
      </c>
    </row>
    <row r="108" spans="1:20" x14ac:dyDescent="0.2">
      <c r="A108" s="35">
        <v>100</v>
      </c>
      <c r="B108" s="35" t="s">
        <v>6</v>
      </c>
      <c r="C108" s="35">
        <v>7</v>
      </c>
      <c r="D108" s="47" t="s">
        <v>279</v>
      </c>
      <c r="E108" s="43">
        <v>23</v>
      </c>
      <c r="F108" s="37"/>
      <c r="G108" s="69">
        <v>1228</v>
      </c>
      <c r="H108" s="69">
        <v>1213</v>
      </c>
      <c r="I108" s="85" t="s">
        <v>28</v>
      </c>
      <c r="J108" s="38">
        <v>24</v>
      </c>
      <c r="K108" s="71" t="s">
        <v>281</v>
      </c>
      <c r="L108" s="88" t="s">
        <v>401</v>
      </c>
      <c r="M108" s="54">
        <v>1563</v>
      </c>
      <c r="N108" s="39">
        <v>1162</v>
      </c>
      <c r="O108" s="54">
        <v>0</v>
      </c>
      <c r="P108" s="44">
        <v>1162</v>
      </c>
      <c r="Q108" s="44">
        <v>0</v>
      </c>
      <c r="R108" s="44"/>
      <c r="S108" s="44">
        <v>0</v>
      </c>
      <c r="T108" s="42">
        <f t="shared" si="13"/>
        <v>1162</v>
      </c>
    </row>
    <row r="109" spans="1:20" x14ac:dyDescent="0.2">
      <c r="A109" s="35">
        <v>101</v>
      </c>
      <c r="B109" s="35" t="s">
        <v>6</v>
      </c>
      <c r="C109" s="35">
        <v>7</v>
      </c>
      <c r="D109" s="47" t="s">
        <v>162</v>
      </c>
      <c r="E109" s="43">
        <v>9</v>
      </c>
      <c r="F109" s="37" t="s">
        <v>7</v>
      </c>
      <c r="G109" s="69">
        <v>529</v>
      </c>
      <c r="H109" s="69">
        <v>529</v>
      </c>
      <c r="I109" s="85" t="s">
        <v>28</v>
      </c>
      <c r="J109" s="38">
        <v>24</v>
      </c>
      <c r="K109" s="71" t="s">
        <v>163</v>
      </c>
      <c r="L109" s="88" t="s">
        <v>402</v>
      </c>
      <c r="M109" s="39">
        <v>1054</v>
      </c>
      <c r="N109" s="39">
        <v>709</v>
      </c>
      <c r="O109" s="39">
        <v>0</v>
      </c>
      <c r="P109" s="44">
        <f>IF($C109=7,SUM($N109+$O109),)</f>
        <v>709</v>
      </c>
      <c r="Q109" s="44">
        <f>IF($C109=5,SUM($N109+$O109),)</f>
        <v>0</v>
      </c>
      <c r="R109" s="44"/>
      <c r="S109" s="44">
        <f>IF($C109=1,SUM($N109+$O109),)</f>
        <v>0</v>
      </c>
      <c r="T109" s="42">
        <f t="shared" si="13"/>
        <v>709</v>
      </c>
    </row>
    <row r="110" spans="1:20" x14ac:dyDescent="0.2">
      <c r="A110" s="35">
        <v>102</v>
      </c>
      <c r="B110" s="35" t="s">
        <v>6</v>
      </c>
      <c r="C110" s="35">
        <v>7</v>
      </c>
      <c r="D110" s="47" t="s">
        <v>164</v>
      </c>
      <c r="E110" s="43">
        <v>2</v>
      </c>
      <c r="F110" s="37"/>
      <c r="G110" s="69">
        <v>2008</v>
      </c>
      <c r="H110" s="69">
        <v>2008</v>
      </c>
      <c r="I110" s="85" t="s">
        <v>28</v>
      </c>
      <c r="J110" s="38">
        <v>25</v>
      </c>
      <c r="K110" s="71" t="s">
        <v>165</v>
      </c>
      <c r="L110" s="88" t="s">
        <v>355</v>
      </c>
      <c r="M110" s="39">
        <v>4691</v>
      </c>
      <c r="N110" s="39">
        <v>1837</v>
      </c>
      <c r="O110" s="39">
        <v>384</v>
      </c>
      <c r="P110" s="44">
        <f>IF($C110=7,SUM($N110+$O110),)</f>
        <v>2221</v>
      </c>
      <c r="Q110" s="44">
        <f>IF($C110=5,SUM($N110+$O110),)</f>
        <v>0</v>
      </c>
      <c r="R110" s="44"/>
      <c r="S110" s="44">
        <f>IF($C110=1,SUM($N110+$O110),)</f>
        <v>0</v>
      </c>
      <c r="T110" s="42">
        <f t="shared" si="13"/>
        <v>2221</v>
      </c>
    </row>
    <row r="111" spans="1:20" x14ac:dyDescent="0.2">
      <c r="A111" s="35">
        <v>103</v>
      </c>
      <c r="B111" s="35" t="s">
        <v>6</v>
      </c>
      <c r="C111" s="35">
        <v>7</v>
      </c>
      <c r="D111" s="47" t="s">
        <v>336</v>
      </c>
      <c r="E111" s="43"/>
      <c r="F111" s="37"/>
      <c r="G111" s="69">
        <v>12342</v>
      </c>
      <c r="H111" s="69"/>
      <c r="I111" s="85" t="s">
        <v>28</v>
      </c>
      <c r="J111" s="38">
        <v>34</v>
      </c>
      <c r="K111" s="71" t="s">
        <v>194</v>
      </c>
      <c r="L111" s="88" t="s">
        <v>392</v>
      </c>
      <c r="M111" s="39">
        <v>12342</v>
      </c>
      <c r="N111" s="39">
        <v>386</v>
      </c>
      <c r="O111" s="39"/>
      <c r="P111" s="44">
        <f>IF($C111=7,SUM($N111+$O111),)</f>
        <v>386</v>
      </c>
      <c r="Q111" s="44"/>
      <c r="R111" s="44"/>
      <c r="S111" s="44"/>
      <c r="T111" s="42">
        <f t="shared" si="13"/>
        <v>386</v>
      </c>
    </row>
  </sheetData>
  <mergeCells count="2">
    <mergeCell ref="H1:I1"/>
    <mergeCell ref="E6:F6"/>
  </mergeCells>
  <phoneticPr fontId="5" type="noConversion"/>
  <conditionalFormatting sqref="T9:T111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84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view="pageLayout" zoomScaleNormal="100" workbookViewId="0">
      <selection activeCell="B6" sqref="B6"/>
    </sheetView>
  </sheetViews>
  <sheetFormatPr defaultRowHeight="12.75" x14ac:dyDescent="0.2"/>
  <cols>
    <col min="1" max="1" width="4.140625" style="11" customWidth="1"/>
    <col min="2" max="3" width="6.140625" customWidth="1"/>
  </cols>
  <sheetData>
    <row r="1" spans="1:20" x14ac:dyDescent="0.2">
      <c r="A1" s="1"/>
      <c r="B1" s="4"/>
      <c r="C1" s="4"/>
      <c r="D1" s="4"/>
      <c r="E1" s="4"/>
      <c r="F1" s="4"/>
      <c r="G1" s="3"/>
      <c r="H1" s="130"/>
      <c r="I1" s="130"/>
    </row>
    <row r="2" spans="1:20" x14ac:dyDescent="0.2">
      <c r="A2" s="1"/>
      <c r="B2" s="4"/>
      <c r="C2" s="4"/>
      <c r="D2" s="4"/>
      <c r="E2" s="4"/>
      <c r="F2" s="4"/>
      <c r="G2" s="2"/>
      <c r="H2" s="4"/>
      <c r="I2" s="4"/>
    </row>
    <row r="3" spans="1:20" x14ac:dyDescent="0.2">
      <c r="H3" s="101" t="s">
        <v>166</v>
      </c>
      <c r="I3" s="101"/>
      <c r="J3" s="101"/>
      <c r="K3" s="101"/>
      <c r="L3" s="101"/>
      <c r="M3" s="101"/>
    </row>
    <row r="4" spans="1:20" x14ac:dyDescent="0.2">
      <c r="A4" s="1"/>
      <c r="B4" s="4"/>
      <c r="C4" s="4"/>
      <c r="D4" s="4"/>
      <c r="E4" s="4"/>
      <c r="F4" s="4"/>
      <c r="G4" s="2"/>
      <c r="H4" s="4"/>
      <c r="I4" s="4"/>
    </row>
    <row r="6" spans="1:20" ht="75.75" x14ac:dyDescent="0.2">
      <c r="A6" s="15" t="s">
        <v>10</v>
      </c>
      <c r="B6" s="16" t="s">
        <v>492</v>
      </c>
      <c r="C6" s="73" t="s">
        <v>343</v>
      </c>
      <c r="D6" s="17" t="s">
        <v>0</v>
      </c>
      <c r="E6" s="131" t="s">
        <v>1</v>
      </c>
      <c r="F6" s="131"/>
      <c r="G6" s="31" t="s">
        <v>344</v>
      </c>
      <c r="H6" s="31" t="s">
        <v>345</v>
      </c>
      <c r="I6" s="18" t="s">
        <v>2</v>
      </c>
      <c r="J6" s="19" t="s">
        <v>3</v>
      </c>
      <c r="K6" s="20" t="s">
        <v>4</v>
      </c>
      <c r="L6" s="74" t="s">
        <v>346</v>
      </c>
      <c r="M6" s="75" t="s">
        <v>347</v>
      </c>
      <c r="N6" s="21" t="s">
        <v>337</v>
      </c>
      <c r="O6" s="22" t="s">
        <v>338</v>
      </c>
      <c r="P6" s="23" t="s">
        <v>287</v>
      </c>
      <c r="Q6" s="23" t="s">
        <v>288</v>
      </c>
      <c r="R6" s="23" t="s">
        <v>339</v>
      </c>
      <c r="S6" s="23" t="s">
        <v>340</v>
      </c>
      <c r="T6" s="24" t="s">
        <v>348</v>
      </c>
    </row>
    <row r="7" spans="1:20" x14ac:dyDescent="0.2">
      <c r="A7" s="25">
        <v>1</v>
      </c>
      <c r="B7" s="26">
        <v>2</v>
      </c>
      <c r="C7" s="27">
        <v>3</v>
      </c>
      <c r="D7" s="76">
        <v>4</v>
      </c>
      <c r="E7" s="25">
        <v>5</v>
      </c>
      <c r="F7" s="25">
        <v>6</v>
      </c>
      <c r="G7" s="77">
        <v>7</v>
      </c>
      <c r="H7" s="77">
        <v>8</v>
      </c>
      <c r="I7" s="78">
        <v>9</v>
      </c>
      <c r="J7" s="28">
        <v>10</v>
      </c>
      <c r="K7" s="68" t="s">
        <v>349</v>
      </c>
      <c r="L7" s="79" t="s">
        <v>350</v>
      </c>
      <c r="M7" s="80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5"/>
      <c r="B8" s="26"/>
      <c r="C8" s="27"/>
      <c r="D8" s="33" t="s">
        <v>5</v>
      </c>
      <c r="E8" s="32"/>
      <c r="F8" s="33"/>
      <c r="G8" s="33">
        <f>SUM(G9:G6845)</f>
        <v>140608</v>
      </c>
      <c r="H8" s="33">
        <f>SUM(H9:H6845)</f>
        <v>138208</v>
      </c>
      <c r="I8" s="78"/>
      <c r="J8" s="28"/>
      <c r="K8" s="68"/>
      <c r="L8" s="79"/>
      <c r="M8" s="84"/>
      <c r="N8" s="34">
        <f t="shared" ref="N8:T8" si="0">SUBTOTAL(9,N9:N6845)</f>
        <v>137049</v>
      </c>
      <c r="O8" s="34">
        <f t="shared" si="0"/>
        <v>14429</v>
      </c>
      <c r="P8" s="34">
        <f t="shared" si="0"/>
        <v>101338</v>
      </c>
      <c r="Q8" s="34">
        <f t="shared" si="0"/>
        <v>50140</v>
      </c>
      <c r="R8" s="34">
        <f t="shared" si="0"/>
        <v>0</v>
      </c>
      <c r="S8" s="34">
        <f t="shared" si="0"/>
        <v>0</v>
      </c>
      <c r="T8" s="34">
        <f t="shared" si="0"/>
        <v>151478</v>
      </c>
    </row>
    <row r="9" spans="1:20" x14ac:dyDescent="0.2">
      <c r="A9" s="35">
        <v>1</v>
      </c>
      <c r="B9" s="35" t="s">
        <v>7</v>
      </c>
      <c r="C9" s="35">
        <v>7</v>
      </c>
      <c r="D9" s="47" t="s">
        <v>174</v>
      </c>
      <c r="E9" s="43">
        <v>7</v>
      </c>
      <c r="F9" s="37"/>
      <c r="G9" s="69">
        <v>5634</v>
      </c>
      <c r="H9" s="69">
        <v>5634</v>
      </c>
      <c r="I9" s="85" t="s">
        <v>28</v>
      </c>
      <c r="J9" s="38">
        <v>35</v>
      </c>
      <c r="K9" s="71" t="s">
        <v>175</v>
      </c>
      <c r="L9" s="87" t="s">
        <v>403</v>
      </c>
      <c r="M9" s="54">
        <v>6090</v>
      </c>
      <c r="N9" s="39">
        <v>5594</v>
      </c>
      <c r="O9" s="54">
        <v>73</v>
      </c>
      <c r="P9" s="44">
        <f t="shared" ref="P9:P40" si="1">IF($C9=7,SUM($N9+$O9),)</f>
        <v>5667</v>
      </c>
      <c r="Q9" s="44">
        <f t="shared" ref="Q9:Q32" si="2">IF($C9=5,SUM($N9+$O9),)</f>
        <v>0</v>
      </c>
      <c r="R9" s="44"/>
      <c r="S9" s="44">
        <f t="shared" ref="S9:S40" si="3">IF($C9=1,SUM($N9+$O9),)</f>
        <v>0</v>
      </c>
      <c r="T9" s="42">
        <f t="shared" ref="T9:T40" si="4">P9+Q9+R9+S9</f>
        <v>5667</v>
      </c>
    </row>
    <row r="10" spans="1:20" x14ac:dyDescent="0.2">
      <c r="A10" s="35">
        <v>2</v>
      </c>
      <c r="B10" s="35" t="s">
        <v>7</v>
      </c>
      <c r="C10" s="35">
        <v>7</v>
      </c>
      <c r="D10" s="47" t="s">
        <v>174</v>
      </c>
      <c r="E10" s="43">
        <v>8</v>
      </c>
      <c r="F10" s="37"/>
      <c r="G10" s="69">
        <v>6872</v>
      </c>
      <c r="H10" s="69">
        <v>6872</v>
      </c>
      <c r="I10" s="85" t="s">
        <v>28</v>
      </c>
      <c r="J10" s="38">
        <v>35</v>
      </c>
      <c r="K10" s="71" t="s">
        <v>176</v>
      </c>
      <c r="L10" s="87" t="s">
        <v>404</v>
      </c>
      <c r="M10" s="54">
        <v>7721</v>
      </c>
      <c r="N10" s="39">
        <v>6864</v>
      </c>
      <c r="O10" s="54">
        <v>70</v>
      </c>
      <c r="P10" s="44">
        <f t="shared" si="1"/>
        <v>6934</v>
      </c>
      <c r="Q10" s="44">
        <f t="shared" si="2"/>
        <v>0</v>
      </c>
      <c r="R10" s="44"/>
      <c r="S10" s="44">
        <f t="shared" si="3"/>
        <v>0</v>
      </c>
      <c r="T10" s="42">
        <f t="shared" si="4"/>
        <v>6934</v>
      </c>
    </row>
    <row r="11" spans="1:20" x14ac:dyDescent="0.2">
      <c r="A11" s="35">
        <v>3</v>
      </c>
      <c r="B11" s="35" t="s">
        <v>7</v>
      </c>
      <c r="C11" s="35">
        <v>7</v>
      </c>
      <c r="D11" s="47" t="s">
        <v>174</v>
      </c>
      <c r="E11" s="43">
        <v>14</v>
      </c>
      <c r="F11" s="37"/>
      <c r="G11" s="69">
        <v>0</v>
      </c>
      <c r="H11" s="69">
        <v>0</v>
      </c>
      <c r="I11" s="85"/>
      <c r="J11" s="38"/>
      <c r="K11" s="71"/>
      <c r="L11" s="88" t="s">
        <v>404</v>
      </c>
      <c r="M11" s="54"/>
      <c r="N11" s="39">
        <f>H11</f>
        <v>0</v>
      </c>
      <c r="O11" s="54">
        <v>45</v>
      </c>
      <c r="P11" s="44">
        <f t="shared" si="1"/>
        <v>45</v>
      </c>
      <c r="Q11" s="44">
        <f t="shared" si="2"/>
        <v>0</v>
      </c>
      <c r="R11" s="44"/>
      <c r="S11" s="44">
        <f t="shared" si="3"/>
        <v>0</v>
      </c>
      <c r="T11" s="42">
        <f t="shared" si="4"/>
        <v>45</v>
      </c>
    </row>
    <row r="12" spans="1:20" x14ac:dyDescent="0.2">
      <c r="A12" s="35">
        <v>4</v>
      </c>
      <c r="B12" s="35" t="s">
        <v>7</v>
      </c>
      <c r="C12" s="35">
        <v>7</v>
      </c>
      <c r="D12" s="47" t="s">
        <v>177</v>
      </c>
      <c r="E12" s="43">
        <v>6</v>
      </c>
      <c r="F12" s="37"/>
      <c r="G12" s="69">
        <v>216</v>
      </c>
      <c r="H12" s="69">
        <v>216</v>
      </c>
      <c r="I12" s="85" t="s">
        <v>28</v>
      </c>
      <c r="J12" s="38">
        <v>6</v>
      </c>
      <c r="K12" s="51">
        <v>17</v>
      </c>
      <c r="L12" s="88" t="s">
        <v>405</v>
      </c>
      <c r="M12" s="54">
        <v>501</v>
      </c>
      <c r="N12" s="39">
        <v>230</v>
      </c>
      <c r="O12" s="54">
        <v>25</v>
      </c>
      <c r="P12" s="44">
        <f t="shared" si="1"/>
        <v>255</v>
      </c>
      <c r="Q12" s="44">
        <f t="shared" si="2"/>
        <v>0</v>
      </c>
      <c r="R12" s="44"/>
      <c r="S12" s="44">
        <f t="shared" si="3"/>
        <v>0</v>
      </c>
      <c r="T12" s="42">
        <f t="shared" si="4"/>
        <v>255</v>
      </c>
    </row>
    <row r="13" spans="1:20" x14ac:dyDescent="0.2">
      <c r="A13" s="35">
        <v>5</v>
      </c>
      <c r="B13" s="35" t="s">
        <v>7</v>
      </c>
      <c r="C13" s="35">
        <v>7</v>
      </c>
      <c r="D13" s="47" t="s">
        <v>177</v>
      </c>
      <c r="E13" s="43">
        <v>7</v>
      </c>
      <c r="F13" s="37"/>
      <c r="G13" s="69">
        <v>149</v>
      </c>
      <c r="H13" s="69">
        <v>149</v>
      </c>
      <c r="I13" s="85" t="s">
        <v>28</v>
      </c>
      <c r="J13" s="38">
        <v>6</v>
      </c>
      <c r="K13" s="51">
        <v>23</v>
      </c>
      <c r="L13" s="88" t="s">
        <v>406</v>
      </c>
      <c r="M13" s="54">
        <v>694</v>
      </c>
      <c r="N13" s="39">
        <v>148</v>
      </c>
      <c r="O13" s="54">
        <v>22</v>
      </c>
      <c r="P13" s="44">
        <f t="shared" si="1"/>
        <v>170</v>
      </c>
      <c r="Q13" s="44">
        <f t="shared" si="2"/>
        <v>0</v>
      </c>
      <c r="R13" s="44"/>
      <c r="S13" s="44">
        <f t="shared" si="3"/>
        <v>0</v>
      </c>
      <c r="T13" s="42">
        <f t="shared" si="4"/>
        <v>170</v>
      </c>
    </row>
    <row r="14" spans="1:20" x14ac:dyDescent="0.2">
      <c r="A14" s="35">
        <v>6</v>
      </c>
      <c r="B14" s="35" t="s">
        <v>7</v>
      </c>
      <c r="C14" s="35">
        <v>7</v>
      </c>
      <c r="D14" s="47" t="s">
        <v>177</v>
      </c>
      <c r="E14" s="43">
        <v>19</v>
      </c>
      <c r="F14" s="37"/>
      <c r="G14" s="69">
        <v>0</v>
      </c>
      <c r="H14" s="69">
        <v>0</v>
      </c>
      <c r="I14" s="85"/>
      <c r="J14" s="38"/>
      <c r="K14" s="51"/>
      <c r="L14" s="88" t="s">
        <v>407</v>
      </c>
      <c r="M14" s="54"/>
      <c r="N14" s="39">
        <f>H14</f>
        <v>0</v>
      </c>
      <c r="O14" s="54">
        <v>155</v>
      </c>
      <c r="P14" s="44">
        <f t="shared" si="1"/>
        <v>155</v>
      </c>
      <c r="Q14" s="44">
        <f t="shared" si="2"/>
        <v>0</v>
      </c>
      <c r="R14" s="44"/>
      <c r="S14" s="44">
        <f t="shared" si="3"/>
        <v>0</v>
      </c>
      <c r="T14" s="42">
        <f t="shared" si="4"/>
        <v>155</v>
      </c>
    </row>
    <row r="15" spans="1:20" x14ac:dyDescent="0.2">
      <c r="A15" s="35">
        <v>7</v>
      </c>
      <c r="B15" s="58" t="s">
        <v>7</v>
      </c>
      <c r="C15" s="58">
        <v>5</v>
      </c>
      <c r="D15" s="56" t="s">
        <v>178</v>
      </c>
      <c r="E15" s="57">
        <v>1</v>
      </c>
      <c r="F15" s="56" t="s">
        <v>6</v>
      </c>
      <c r="G15" s="102">
        <v>53</v>
      </c>
      <c r="H15" s="102">
        <v>53</v>
      </c>
      <c r="I15" s="103" t="s">
        <v>28</v>
      </c>
      <c r="J15" s="64">
        <v>36</v>
      </c>
      <c r="K15" s="104" t="s">
        <v>179</v>
      </c>
      <c r="L15" s="105" t="s">
        <v>408</v>
      </c>
      <c r="M15" s="59">
        <v>330</v>
      </c>
      <c r="N15" s="65">
        <v>63</v>
      </c>
      <c r="O15" s="59">
        <v>27</v>
      </c>
      <c r="P15" s="66">
        <f t="shared" si="1"/>
        <v>0</v>
      </c>
      <c r="Q15" s="66">
        <f t="shared" si="2"/>
        <v>90</v>
      </c>
      <c r="R15" s="66"/>
      <c r="S15" s="66">
        <f t="shared" si="3"/>
        <v>0</v>
      </c>
      <c r="T15" s="42">
        <f t="shared" si="4"/>
        <v>90</v>
      </c>
    </row>
    <row r="16" spans="1:20" x14ac:dyDescent="0.2">
      <c r="A16" s="35">
        <v>8</v>
      </c>
      <c r="B16" s="58" t="s">
        <v>7</v>
      </c>
      <c r="C16" s="58">
        <v>5</v>
      </c>
      <c r="D16" s="56" t="s">
        <v>178</v>
      </c>
      <c r="E16" s="57">
        <v>1</v>
      </c>
      <c r="F16" s="60" t="s">
        <v>7</v>
      </c>
      <c r="G16" s="102">
        <v>88</v>
      </c>
      <c r="H16" s="102">
        <v>88</v>
      </c>
      <c r="I16" s="103" t="s">
        <v>28</v>
      </c>
      <c r="J16" s="64">
        <v>36</v>
      </c>
      <c r="K16" s="104" t="s">
        <v>180</v>
      </c>
      <c r="L16" s="105" t="s">
        <v>408</v>
      </c>
      <c r="M16" s="59">
        <v>385</v>
      </c>
      <c r="N16" s="65">
        <v>90</v>
      </c>
      <c r="O16" s="59">
        <v>29</v>
      </c>
      <c r="P16" s="66">
        <f t="shared" si="1"/>
        <v>0</v>
      </c>
      <c r="Q16" s="66">
        <f t="shared" si="2"/>
        <v>119</v>
      </c>
      <c r="R16" s="66"/>
      <c r="S16" s="66">
        <f t="shared" si="3"/>
        <v>0</v>
      </c>
      <c r="T16" s="42">
        <f t="shared" si="4"/>
        <v>119</v>
      </c>
    </row>
    <row r="17" spans="1:20" x14ac:dyDescent="0.2">
      <c r="A17" s="35">
        <v>9</v>
      </c>
      <c r="B17" s="58" t="s">
        <v>7</v>
      </c>
      <c r="C17" s="58">
        <v>5</v>
      </c>
      <c r="D17" s="56" t="s">
        <v>178</v>
      </c>
      <c r="E17" s="61">
        <v>1</v>
      </c>
      <c r="F17" s="67"/>
      <c r="G17" s="102">
        <v>0</v>
      </c>
      <c r="H17" s="102">
        <v>0</v>
      </c>
      <c r="I17" s="103"/>
      <c r="J17" s="64"/>
      <c r="K17" s="104"/>
      <c r="L17" s="105" t="s">
        <v>409</v>
      </c>
      <c r="M17" s="59"/>
      <c r="N17" s="65">
        <f>H17</f>
        <v>0</v>
      </c>
      <c r="O17" s="59">
        <v>21</v>
      </c>
      <c r="P17" s="66">
        <f t="shared" si="1"/>
        <v>0</v>
      </c>
      <c r="Q17" s="66">
        <f t="shared" si="2"/>
        <v>21</v>
      </c>
      <c r="R17" s="66"/>
      <c r="S17" s="66">
        <f t="shared" si="3"/>
        <v>0</v>
      </c>
      <c r="T17" s="42">
        <f t="shared" si="4"/>
        <v>21</v>
      </c>
    </row>
    <row r="18" spans="1:20" x14ac:dyDescent="0.2">
      <c r="A18" s="35">
        <v>10</v>
      </c>
      <c r="B18" s="58" t="s">
        <v>7</v>
      </c>
      <c r="C18" s="58">
        <v>5</v>
      </c>
      <c r="D18" s="56" t="s">
        <v>178</v>
      </c>
      <c r="E18" s="57">
        <v>5</v>
      </c>
      <c r="F18" s="56" t="s">
        <v>6</v>
      </c>
      <c r="G18" s="102">
        <v>9178</v>
      </c>
      <c r="H18" s="102">
        <v>8385</v>
      </c>
      <c r="I18" s="103" t="s">
        <v>28</v>
      </c>
      <c r="J18" s="64">
        <v>36</v>
      </c>
      <c r="K18" s="104" t="s">
        <v>181</v>
      </c>
      <c r="L18" s="105" t="s">
        <v>410</v>
      </c>
      <c r="M18" s="59">
        <v>10144</v>
      </c>
      <c r="N18" s="65">
        <v>8791</v>
      </c>
      <c r="O18" s="59">
        <v>0</v>
      </c>
      <c r="P18" s="66">
        <f t="shared" si="1"/>
        <v>0</v>
      </c>
      <c r="Q18" s="66">
        <f t="shared" si="2"/>
        <v>8791</v>
      </c>
      <c r="R18" s="66"/>
      <c r="S18" s="66">
        <f t="shared" si="3"/>
        <v>0</v>
      </c>
      <c r="T18" s="42">
        <f t="shared" si="4"/>
        <v>8791</v>
      </c>
    </row>
    <row r="19" spans="1:20" x14ac:dyDescent="0.2">
      <c r="A19" s="35">
        <v>11</v>
      </c>
      <c r="B19" s="58" t="s">
        <v>7</v>
      </c>
      <c r="C19" s="58">
        <v>5</v>
      </c>
      <c r="D19" s="56" t="s">
        <v>14</v>
      </c>
      <c r="E19" s="57">
        <v>4</v>
      </c>
      <c r="F19" s="67"/>
      <c r="G19" s="102">
        <v>3692</v>
      </c>
      <c r="H19" s="102">
        <v>3682</v>
      </c>
      <c r="I19" s="103" t="s">
        <v>28</v>
      </c>
      <c r="J19" s="62">
        <v>32</v>
      </c>
      <c r="K19" s="106" t="s">
        <v>182</v>
      </c>
      <c r="L19" s="107" t="s">
        <v>411</v>
      </c>
      <c r="M19" s="65">
        <v>3764</v>
      </c>
      <c r="N19" s="65">
        <v>4030</v>
      </c>
      <c r="O19" s="59">
        <v>0</v>
      </c>
      <c r="P19" s="66">
        <f t="shared" si="1"/>
        <v>0</v>
      </c>
      <c r="Q19" s="66">
        <f t="shared" si="2"/>
        <v>4030</v>
      </c>
      <c r="R19" s="66"/>
      <c r="S19" s="66">
        <f t="shared" si="3"/>
        <v>0</v>
      </c>
      <c r="T19" s="42">
        <f t="shared" si="4"/>
        <v>4030</v>
      </c>
    </row>
    <row r="20" spans="1:20" x14ac:dyDescent="0.2">
      <c r="A20" s="35">
        <v>12</v>
      </c>
      <c r="B20" s="58" t="s">
        <v>7</v>
      </c>
      <c r="C20" s="58">
        <v>5</v>
      </c>
      <c r="D20" s="56" t="s">
        <v>14</v>
      </c>
      <c r="E20" s="57">
        <v>57</v>
      </c>
      <c r="F20" s="67"/>
      <c r="G20" s="102">
        <v>1541</v>
      </c>
      <c r="H20" s="102">
        <v>1529</v>
      </c>
      <c r="I20" s="103" t="s">
        <v>28</v>
      </c>
      <c r="J20" s="64">
        <v>30</v>
      </c>
      <c r="K20" s="104" t="s">
        <v>183</v>
      </c>
      <c r="L20" s="105" t="s">
        <v>412</v>
      </c>
      <c r="M20" s="59">
        <v>1803</v>
      </c>
      <c r="N20" s="65">
        <v>1462</v>
      </c>
      <c r="O20" s="59">
        <v>83</v>
      </c>
      <c r="P20" s="66">
        <f t="shared" si="1"/>
        <v>0</v>
      </c>
      <c r="Q20" s="66">
        <f t="shared" si="2"/>
        <v>1545</v>
      </c>
      <c r="R20" s="66"/>
      <c r="S20" s="66">
        <f t="shared" si="3"/>
        <v>0</v>
      </c>
      <c r="T20" s="42">
        <f t="shared" si="4"/>
        <v>1545</v>
      </c>
    </row>
    <row r="21" spans="1:20" x14ac:dyDescent="0.2">
      <c r="A21" s="35">
        <v>13</v>
      </c>
      <c r="B21" s="58" t="s">
        <v>7</v>
      </c>
      <c r="C21" s="58">
        <v>5</v>
      </c>
      <c r="D21" s="56" t="s">
        <v>14</v>
      </c>
      <c r="E21" s="57">
        <v>73</v>
      </c>
      <c r="F21" s="67"/>
      <c r="G21" s="102">
        <v>572</v>
      </c>
      <c r="H21" s="102">
        <v>572</v>
      </c>
      <c r="I21" s="103" t="s">
        <v>28</v>
      </c>
      <c r="J21" s="62">
        <v>30</v>
      </c>
      <c r="K21" s="106" t="s">
        <v>184</v>
      </c>
      <c r="L21" s="107" t="s">
        <v>413</v>
      </c>
      <c r="M21" s="65">
        <v>584</v>
      </c>
      <c r="N21" s="65">
        <v>585</v>
      </c>
      <c r="O21" s="59">
        <v>27</v>
      </c>
      <c r="P21" s="66">
        <f t="shared" si="1"/>
        <v>0</v>
      </c>
      <c r="Q21" s="66">
        <f t="shared" si="2"/>
        <v>612</v>
      </c>
      <c r="R21" s="66"/>
      <c r="S21" s="66">
        <f t="shared" si="3"/>
        <v>0</v>
      </c>
      <c r="T21" s="42">
        <f t="shared" si="4"/>
        <v>612</v>
      </c>
    </row>
    <row r="22" spans="1:20" x14ac:dyDescent="0.2">
      <c r="A22" s="35">
        <v>14</v>
      </c>
      <c r="B22" s="58" t="s">
        <v>7</v>
      </c>
      <c r="C22" s="58">
        <v>5</v>
      </c>
      <c r="D22" s="56" t="s">
        <v>14</v>
      </c>
      <c r="E22" s="57">
        <v>78</v>
      </c>
      <c r="F22" s="67"/>
      <c r="G22" s="102">
        <v>8072</v>
      </c>
      <c r="H22" s="102">
        <v>8072</v>
      </c>
      <c r="I22" s="103" t="s">
        <v>28</v>
      </c>
      <c r="J22" s="64">
        <v>31</v>
      </c>
      <c r="K22" s="104" t="s">
        <v>185</v>
      </c>
      <c r="L22" s="105" t="s">
        <v>414</v>
      </c>
      <c r="M22" s="59">
        <v>10464</v>
      </c>
      <c r="N22" s="65">
        <v>7057</v>
      </c>
      <c r="O22" s="59">
        <v>135</v>
      </c>
      <c r="P22" s="66">
        <f t="shared" si="1"/>
        <v>0</v>
      </c>
      <c r="Q22" s="66">
        <f t="shared" si="2"/>
        <v>7192</v>
      </c>
      <c r="R22" s="66"/>
      <c r="S22" s="66">
        <f t="shared" si="3"/>
        <v>0</v>
      </c>
      <c r="T22" s="42">
        <f t="shared" si="4"/>
        <v>7192</v>
      </c>
    </row>
    <row r="23" spans="1:20" x14ac:dyDescent="0.2">
      <c r="A23" s="35">
        <v>15</v>
      </c>
      <c r="B23" s="58" t="s">
        <v>7</v>
      </c>
      <c r="C23" s="58">
        <v>5</v>
      </c>
      <c r="D23" s="56" t="s">
        <v>14</v>
      </c>
      <c r="E23" s="57">
        <v>89</v>
      </c>
      <c r="F23" s="67"/>
      <c r="G23" s="102">
        <v>1717</v>
      </c>
      <c r="H23" s="102">
        <v>1699</v>
      </c>
      <c r="I23" s="103" t="s">
        <v>28</v>
      </c>
      <c r="J23" s="64">
        <v>31</v>
      </c>
      <c r="K23" s="104" t="s">
        <v>186</v>
      </c>
      <c r="L23" s="105" t="s">
        <v>415</v>
      </c>
      <c r="M23" s="59">
        <v>2247</v>
      </c>
      <c r="N23" s="65">
        <v>1632</v>
      </c>
      <c r="O23" s="59">
        <v>74</v>
      </c>
      <c r="P23" s="66">
        <f t="shared" si="1"/>
        <v>0</v>
      </c>
      <c r="Q23" s="66">
        <f t="shared" si="2"/>
        <v>1706</v>
      </c>
      <c r="R23" s="66"/>
      <c r="S23" s="66">
        <f t="shared" si="3"/>
        <v>0</v>
      </c>
      <c r="T23" s="42">
        <f t="shared" si="4"/>
        <v>1706</v>
      </c>
    </row>
    <row r="24" spans="1:20" x14ac:dyDescent="0.2">
      <c r="A24" s="35">
        <v>16</v>
      </c>
      <c r="B24" s="35" t="s">
        <v>7</v>
      </c>
      <c r="C24" s="35">
        <v>7</v>
      </c>
      <c r="D24" s="47" t="s">
        <v>187</v>
      </c>
      <c r="E24" s="43">
        <v>6</v>
      </c>
      <c r="F24" s="37"/>
      <c r="G24" s="69">
        <v>105</v>
      </c>
      <c r="H24" s="69">
        <v>105</v>
      </c>
      <c r="I24" s="47" t="s">
        <v>28</v>
      </c>
      <c r="J24" s="38">
        <v>36</v>
      </c>
      <c r="K24" s="51" t="s">
        <v>188</v>
      </c>
      <c r="L24" s="88" t="s">
        <v>416</v>
      </c>
      <c r="M24" s="39">
        <v>212</v>
      </c>
      <c r="N24" s="39">
        <v>105</v>
      </c>
      <c r="O24" s="39">
        <v>0</v>
      </c>
      <c r="P24" s="44">
        <f t="shared" si="1"/>
        <v>105</v>
      </c>
      <c r="Q24" s="44">
        <f t="shared" si="2"/>
        <v>0</v>
      </c>
      <c r="R24" s="44"/>
      <c r="S24" s="44">
        <f t="shared" si="3"/>
        <v>0</v>
      </c>
      <c r="T24" s="42">
        <f t="shared" si="4"/>
        <v>105</v>
      </c>
    </row>
    <row r="25" spans="1:20" x14ac:dyDescent="0.2">
      <c r="A25" s="35">
        <v>17</v>
      </c>
      <c r="B25" s="58" t="s">
        <v>7</v>
      </c>
      <c r="C25" s="58">
        <v>5</v>
      </c>
      <c r="D25" s="56" t="s">
        <v>189</v>
      </c>
      <c r="E25" s="57">
        <v>23</v>
      </c>
      <c r="F25" s="67"/>
      <c r="G25" s="102">
        <v>480</v>
      </c>
      <c r="H25" s="102">
        <v>466</v>
      </c>
      <c r="I25" s="103" t="s">
        <v>28</v>
      </c>
      <c r="J25" s="64">
        <v>31</v>
      </c>
      <c r="K25" s="108" t="s">
        <v>190</v>
      </c>
      <c r="L25" s="105" t="s">
        <v>417</v>
      </c>
      <c r="M25" s="65">
        <v>480</v>
      </c>
      <c r="N25" s="65">
        <v>446</v>
      </c>
      <c r="O25" s="59">
        <v>122</v>
      </c>
      <c r="P25" s="66">
        <f t="shared" si="1"/>
        <v>0</v>
      </c>
      <c r="Q25" s="66">
        <f t="shared" si="2"/>
        <v>568</v>
      </c>
      <c r="R25" s="66"/>
      <c r="S25" s="66">
        <f t="shared" si="3"/>
        <v>0</v>
      </c>
      <c r="T25" s="42">
        <f t="shared" si="4"/>
        <v>568</v>
      </c>
    </row>
    <row r="26" spans="1:20" x14ac:dyDescent="0.2">
      <c r="A26" s="35">
        <v>18</v>
      </c>
      <c r="B26" s="58" t="s">
        <v>7</v>
      </c>
      <c r="C26" s="58">
        <v>5</v>
      </c>
      <c r="D26" s="56" t="s">
        <v>189</v>
      </c>
      <c r="E26" s="57">
        <v>29</v>
      </c>
      <c r="F26" s="67"/>
      <c r="G26" s="102">
        <v>1108</v>
      </c>
      <c r="H26" s="102">
        <v>1096</v>
      </c>
      <c r="I26" s="103" t="s">
        <v>28</v>
      </c>
      <c r="J26" s="62">
        <v>31</v>
      </c>
      <c r="K26" s="109" t="s">
        <v>191</v>
      </c>
      <c r="L26" s="105" t="s">
        <v>418</v>
      </c>
      <c r="M26" s="65">
        <v>1113</v>
      </c>
      <c r="N26" s="65">
        <v>1102</v>
      </c>
      <c r="O26" s="59">
        <v>478</v>
      </c>
      <c r="P26" s="66">
        <f t="shared" si="1"/>
        <v>0</v>
      </c>
      <c r="Q26" s="66">
        <f t="shared" si="2"/>
        <v>1580</v>
      </c>
      <c r="R26" s="66"/>
      <c r="S26" s="66">
        <f t="shared" si="3"/>
        <v>0</v>
      </c>
      <c r="T26" s="42">
        <f t="shared" si="4"/>
        <v>1580</v>
      </c>
    </row>
    <row r="27" spans="1:20" x14ac:dyDescent="0.2">
      <c r="A27" s="35">
        <v>19</v>
      </c>
      <c r="B27" s="58" t="s">
        <v>7</v>
      </c>
      <c r="C27" s="58">
        <v>5</v>
      </c>
      <c r="D27" s="56" t="s">
        <v>192</v>
      </c>
      <c r="E27" s="57">
        <v>7</v>
      </c>
      <c r="F27" s="56">
        <v>9</v>
      </c>
      <c r="G27" s="102">
        <v>14</v>
      </c>
      <c r="H27" s="102">
        <v>14</v>
      </c>
      <c r="I27" s="103" t="s">
        <v>28</v>
      </c>
      <c r="J27" s="64">
        <v>6</v>
      </c>
      <c r="K27" s="110">
        <v>13</v>
      </c>
      <c r="L27" s="105" t="s">
        <v>405</v>
      </c>
      <c r="M27" s="59">
        <v>272</v>
      </c>
      <c r="N27" s="65">
        <v>17</v>
      </c>
      <c r="O27" s="59">
        <v>22</v>
      </c>
      <c r="P27" s="66">
        <f t="shared" si="1"/>
        <v>0</v>
      </c>
      <c r="Q27" s="66">
        <f t="shared" si="2"/>
        <v>39</v>
      </c>
      <c r="R27" s="66"/>
      <c r="S27" s="66">
        <f t="shared" si="3"/>
        <v>0</v>
      </c>
      <c r="T27" s="42">
        <f t="shared" si="4"/>
        <v>39</v>
      </c>
    </row>
    <row r="28" spans="1:20" x14ac:dyDescent="0.2">
      <c r="A28" s="35">
        <v>20</v>
      </c>
      <c r="B28" s="58" t="s">
        <v>7</v>
      </c>
      <c r="C28" s="58">
        <v>5</v>
      </c>
      <c r="D28" s="56" t="s">
        <v>193</v>
      </c>
      <c r="E28" s="57">
        <v>38</v>
      </c>
      <c r="F28" s="67" t="s">
        <v>9</v>
      </c>
      <c r="G28" s="102">
        <v>74</v>
      </c>
      <c r="H28" s="102">
        <v>74</v>
      </c>
      <c r="I28" s="103" t="s">
        <v>28</v>
      </c>
      <c r="J28" s="62">
        <v>31</v>
      </c>
      <c r="K28" s="109" t="s">
        <v>194</v>
      </c>
      <c r="L28" s="107" t="s">
        <v>417</v>
      </c>
      <c r="M28" s="65">
        <v>74</v>
      </c>
      <c r="N28" s="65">
        <v>79</v>
      </c>
      <c r="O28" s="59">
        <v>0</v>
      </c>
      <c r="P28" s="66">
        <f t="shared" si="1"/>
        <v>0</v>
      </c>
      <c r="Q28" s="66">
        <f t="shared" si="2"/>
        <v>79</v>
      </c>
      <c r="R28" s="66"/>
      <c r="S28" s="66">
        <f t="shared" si="3"/>
        <v>0</v>
      </c>
      <c r="T28" s="42">
        <f t="shared" si="4"/>
        <v>79</v>
      </c>
    </row>
    <row r="29" spans="1:20" x14ac:dyDescent="0.2">
      <c r="A29" s="35">
        <v>21</v>
      </c>
      <c r="B29" s="35" t="s">
        <v>7</v>
      </c>
      <c r="C29" s="35">
        <v>7</v>
      </c>
      <c r="D29" s="47" t="s">
        <v>195</v>
      </c>
      <c r="E29" s="43">
        <v>9</v>
      </c>
      <c r="F29" s="47">
        <v>10</v>
      </c>
      <c r="G29" s="69">
        <v>2288</v>
      </c>
      <c r="H29" s="69">
        <v>2273</v>
      </c>
      <c r="I29" s="85" t="s">
        <v>28</v>
      </c>
      <c r="J29" s="38">
        <v>35</v>
      </c>
      <c r="K29" s="51" t="s">
        <v>196</v>
      </c>
      <c r="L29" s="87" t="s">
        <v>419</v>
      </c>
      <c r="M29" s="39">
        <v>2472</v>
      </c>
      <c r="N29" s="39">
        <v>2367</v>
      </c>
      <c r="O29" s="54">
        <v>495</v>
      </c>
      <c r="P29" s="44">
        <f t="shared" si="1"/>
        <v>2862</v>
      </c>
      <c r="Q29" s="44">
        <f t="shared" si="2"/>
        <v>0</v>
      </c>
      <c r="R29" s="44"/>
      <c r="S29" s="44">
        <f t="shared" si="3"/>
        <v>0</v>
      </c>
      <c r="T29" s="42">
        <f t="shared" si="4"/>
        <v>2862</v>
      </c>
    </row>
    <row r="30" spans="1:20" x14ac:dyDescent="0.2">
      <c r="A30" s="35">
        <v>22</v>
      </c>
      <c r="B30" s="35" t="s">
        <v>7</v>
      </c>
      <c r="C30" s="35">
        <v>7</v>
      </c>
      <c r="D30" s="47" t="s">
        <v>195</v>
      </c>
      <c r="E30" s="43">
        <v>21</v>
      </c>
      <c r="F30" s="37"/>
      <c r="G30" s="69">
        <v>2770</v>
      </c>
      <c r="H30" s="69">
        <v>2501</v>
      </c>
      <c r="I30" s="85" t="s">
        <v>28</v>
      </c>
      <c r="J30" s="38">
        <v>36</v>
      </c>
      <c r="K30" s="71" t="s">
        <v>197</v>
      </c>
      <c r="L30" s="87" t="s">
        <v>416</v>
      </c>
      <c r="M30" s="39">
        <v>3477</v>
      </c>
      <c r="N30" s="39">
        <v>2423</v>
      </c>
      <c r="O30" s="54">
        <v>113</v>
      </c>
      <c r="P30" s="44">
        <f t="shared" si="1"/>
        <v>2536</v>
      </c>
      <c r="Q30" s="44">
        <f t="shared" si="2"/>
        <v>0</v>
      </c>
      <c r="R30" s="44"/>
      <c r="S30" s="44">
        <f t="shared" si="3"/>
        <v>0</v>
      </c>
      <c r="T30" s="42">
        <f t="shared" si="4"/>
        <v>2536</v>
      </c>
    </row>
    <row r="31" spans="1:20" x14ac:dyDescent="0.2">
      <c r="A31" s="35">
        <v>23</v>
      </c>
      <c r="B31" s="58" t="s">
        <v>7</v>
      </c>
      <c r="C31" s="58">
        <v>5</v>
      </c>
      <c r="D31" s="56" t="s">
        <v>195</v>
      </c>
      <c r="E31" s="57">
        <v>31</v>
      </c>
      <c r="F31" s="67"/>
      <c r="G31" s="102">
        <v>135</v>
      </c>
      <c r="H31" s="102">
        <v>135</v>
      </c>
      <c r="I31" s="103" t="s">
        <v>28</v>
      </c>
      <c r="J31" s="64">
        <v>36</v>
      </c>
      <c r="K31" s="104" t="s">
        <v>198</v>
      </c>
      <c r="L31" s="105" t="s">
        <v>408</v>
      </c>
      <c r="M31" s="59">
        <v>762</v>
      </c>
      <c r="N31" s="65">
        <v>142</v>
      </c>
      <c r="O31" s="59">
        <v>45</v>
      </c>
      <c r="P31" s="66">
        <f t="shared" si="1"/>
        <v>0</v>
      </c>
      <c r="Q31" s="66">
        <f t="shared" si="2"/>
        <v>187</v>
      </c>
      <c r="R31" s="66"/>
      <c r="S31" s="66">
        <f t="shared" si="3"/>
        <v>0</v>
      </c>
      <c r="T31" s="42">
        <f t="shared" si="4"/>
        <v>187</v>
      </c>
    </row>
    <row r="32" spans="1:20" x14ac:dyDescent="0.2">
      <c r="A32" s="35">
        <v>24</v>
      </c>
      <c r="B32" s="58" t="s">
        <v>7</v>
      </c>
      <c r="C32" s="58">
        <v>5</v>
      </c>
      <c r="D32" s="56" t="s">
        <v>195</v>
      </c>
      <c r="E32" s="57">
        <v>32</v>
      </c>
      <c r="F32" s="67"/>
      <c r="G32" s="102">
        <v>414</v>
      </c>
      <c r="H32" s="102">
        <v>414</v>
      </c>
      <c r="I32" s="103" t="s">
        <v>28</v>
      </c>
      <c r="J32" s="64">
        <v>36</v>
      </c>
      <c r="K32" s="108" t="s">
        <v>199</v>
      </c>
      <c r="L32" s="105" t="s">
        <v>420</v>
      </c>
      <c r="M32" s="65">
        <v>435</v>
      </c>
      <c r="N32" s="65">
        <v>436</v>
      </c>
      <c r="O32" s="59">
        <v>0</v>
      </c>
      <c r="P32" s="66">
        <f t="shared" si="1"/>
        <v>0</v>
      </c>
      <c r="Q32" s="66">
        <f t="shared" si="2"/>
        <v>436</v>
      </c>
      <c r="R32" s="66"/>
      <c r="S32" s="66">
        <f t="shared" si="3"/>
        <v>0</v>
      </c>
      <c r="T32" s="42">
        <f t="shared" si="4"/>
        <v>436</v>
      </c>
    </row>
    <row r="33" spans="1:20" x14ac:dyDescent="0.2">
      <c r="A33" s="35">
        <v>25</v>
      </c>
      <c r="B33" s="58" t="s">
        <v>7</v>
      </c>
      <c r="C33" s="58">
        <v>5</v>
      </c>
      <c r="D33" s="56" t="s">
        <v>200</v>
      </c>
      <c r="E33" s="57">
        <v>4</v>
      </c>
      <c r="F33" s="56" t="s">
        <v>6</v>
      </c>
      <c r="G33" s="102">
        <v>523</v>
      </c>
      <c r="H33" s="102">
        <v>508</v>
      </c>
      <c r="I33" s="103" t="s">
        <v>28</v>
      </c>
      <c r="J33" s="62">
        <v>35</v>
      </c>
      <c r="K33" s="109" t="s">
        <v>201</v>
      </c>
      <c r="L33" s="107" t="s">
        <v>421</v>
      </c>
      <c r="M33" s="65">
        <v>523</v>
      </c>
      <c r="N33" s="65">
        <v>375</v>
      </c>
      <c r="O33" s="59"/>
      <c r="P33" s="66">
        <f t="shared" si="1"/>
        <v>0</v>
      </c>
      <c r="Q33" s="66">
        <v>375</v>
      </c>
      <c r="R33" s="66"/>
      <c r="S33" s="66">
        <f t="shared" si="3"/>
        <v>0</v>
      </c>
      <c r="T33" s="42">
        <f t="shared" si="4"/>
        <v>375</v>
      </c>
    </row>
    <row r="34" spans="1:20" x14ac:dyDescent="0.2">
      <c r="A34" s="35">
        <v>26</v>
      </c>
      <c r="B34" s="35" t="s">
        <v>7</v>
      </c>
      <c r="C34" s="35">
        <v>7</v>
      </c>
      <c r="D34" s="47" t="s">
        <v>202</v>
      </c>
      <c r="E34" s="36">
        <v>2</v>
      </c>
      <c r="F34" s="37"/>
      <c r="G34" s="69">
        <v>366</v>
      </c>
      <c r="H34" s="69">
        <v>366</v>
      </c>
      <c r="I34" s="85" t="s">
        <v>28</v>
      </c>
      <c r="J34" s="38">
        <v>32</v>
      </c>
      <c r="K34" s="111" t="s">
        <v>203</v>
      </c>
      <c r="L34" s="87" t="s">
        <v>422</v>
      </c>
      <c r="M34" s="39">
        <v>378</v>
      </c>
      <c r="N34" s="39">
        <v>389</v>
      </c>
      <c r="O34" s="54">
        <v>320</v>
      </c>
      <c r="P34" s="44">
        <f t="shared" si="1"/>
        <v>709</v>
      </c>
      <c r="Q34" s="44">
        <f t="shared" ref="Q34:Q66" si="5">IF($C34=5,SUM($N34+$O34),)</f>
        <v>0</v>
      </c>
      <c r="R34" s="44"/>
      <c r="S34" s="44">
        <f t="shared" si="3"/>
        <v>0</v>
      </c>
      <c r="T34" s="42">
        <f t="shared" si="4"/>
        <v>709</v>
      </c>
    </row>
    <row r="35" spans="1:20" x14ac:dyDescent="0.2">
      <c r="A35" s="35">
        <v>27</v>
      </c>
      <c r="B35" s="35" t="s">
        <v>7</v>
      </c>
      <c r="C35" s="35">
        <v>7</v>
      </c>
      <c r="D35" s="47" t="s">
        <v>202</v>
      </c>
      <c r="E35" s="43">
        <v>18</v>
      </c>
      <c r="F35" s="37"/>
      <c r="G35" s="69">
        <v>2526</v>
      </c>
      <c r="H35" s="69">
        <v>2495</v>
      </c>
      <c r="I35" s="85" t="s">
        <v>28</v>
      </c>
      <c r="J35" s="38">
        <v>33</v>
      </c>
      <c r="K35" s="71" t="s">
        <v>204</v>
      </c>
      <c r="L35" s="87" t="s">
        <v>423</v>
      </c>
      <c r="M35" s="39">
        <v>2821</v>
      </c>
      <c r="N35" s="39">
        <v>2245</v>
      </c>
      <c r="O35" s="54">
        <v>0</v>
      </c>
      <c r="P35" s="50">
        <f t="shared" si="1"/>
        <v>2245</v>
      </c>
      <c r="Q35" s="50">
        <f t="shared" si="5"/>
        <v>0</v>
      </c>
      <c r="R35" s="50"/>
      <c r="S35" s="50">
        <f t="shared" si="3"/>
        <v>0</v>
      </c>
      <c r="T35" s="42">
        <f t="shared" si="4"/>
        <v>2245</v>
      </c>
    </row>
    <row r="36" spans="1:20" x14ac:dyDescent="0.2">
      <c r="A36" s="35">
        <v>28</v>
      </c>
      <c r="B36" s="35" t="s">
        <v>7</v>
      </c>
      <c r="C36" s="35">
        <v>7</v>
      </c>
      <c r="D36" s="47" t="s">
        <v>202</v>
      </c>
      <c r="E36" s="43">
        <v>21</v>
      </c>
      <c r="F36" s="37"/>
      <c r="G36" s="69">
        <v>3866</v>
      </c>
      <c r="H36" s="69">
        <v>3866</v>
      </c>
      <c r="I36" s="85" t="s">
        <v>28</v>
      </c>
      <c r="J36" s="38">
        <v>35</v>
      </c>
      <c r="K36" s="51" t="s">
        <v>205</v>
      </c>
      <c r="L36" s="87" t="s">
        <v>424</v>
      </c>
      <c r="M36" s="39">
        <v>4084</v>
      </c>
      <c r="N36" s="39">
        <v>3678</v>
      </c>
      <c r="O36" s="54">
        <v>91</v>
      </c>
      <c r="P36" s="44">
        <f t="shared" si="1"/>
        <v>3769</v>
      </c>
      <c r="Q36" s="44">
        <f t="shared" si="5"/>
        <v>0</v>
      </c>
      <c r="R36" s="44"/>
      <c r="S36" s="44">
        <f t="shared" si="3"/>
        <v>0</v>
      </c>
      <c r="T36" s="42">
        <f t="shared" si="4"/>
        <v>3769</v>
      </c>
    </row>
    <row r="37" spans="1:20" x14ac:dyDescent="0.2">
      <c r="A37" s="35">
        <v>29</v>
      </c>
      <c r="B37" s="35" t="s">
        <v>7</v>
      </c>
      <c r="C37" s="35">
        <v>7</v>
      </c>
      <c r="D37" s="47" t="s">
        <v>202</v>
      </c>
      <c r="E37" s="43">
        <v>26</v>
      </c>
      <c r="F37" s="37"/>
      <c r="G37" s="69">
        <v>2955</v>
      </c>
      <c r="H37" s="69">
        <v>2955</v>
      </c>
      <c r="I37" s="85" t="s">
        <v>28</v>
      </c>
      <c r="J37" s="38">
        <v>33</v>
      </c>
      <c r="K37" s="51" t="s">
        <v>206</v>
      </c>
      <c r="L37" s="87" t="s">
        <v>425</v>
      </c>
      <c r="M37" s="39">
        <v>3328</v>
      </c>
      <c r="N37" s="39">
        <v>2939</v>
      </c>
      <c r="O37" s="54">
        <v>48</v>
      </c>
      <c r="P37" s="44">
        <f t="shared" si="1"/>
        <v>2987</v>
      </c>
      <c r="Q37" s="44">
        <f t="shared" si="5"/>
        <v>0</v>
      </c>
      <c r="R37" s="44"/>
      <c r="S37" s="44">
        <f t="shared" si="3"/>
        <v>0</v>
      </c>
      <c r="T37" s="42">
        <f t="shared" si="4"/>
        <v>2987</v>
      </c>
    </row>
    <row r="38" spans="1:20" x14ac:dyDescent="0.2">
      <c r="A38" s="35">
        <v>30</v>
      </c>
      <c r="B38" s="35" t="s">
        <v>7</v>
      </c>
      <c r="C38" s="35">
        <v>7</v>
      </c>
      <c r="D38" s="47" t="s">
        <v>202</v>
      </c>
      <c r="E38" s="43">
        <v>30</v>
      </c>
      <c r="F38" s="37"/>
      <c r="G38" s="69">
        <v>938</v>
      </c>
      <c r="H38" s="69">
        <v>938</v>
      </c>
      <c r="I38" s="85" t="s">
        <v>28</v>
      </c>
      <c r="J38" s="53">
        <v>33</v>
      </c>
      <c r="K38" s="70" t="s">
        <v>207</v>
      </c>
      <c r="L38" s="87" t="s">
        <v>426</v>
      </c>
      <c r="M38" s="39">
        <v>1247</v>
      </c>
      <c r="N38" s="39">
        <v>901</v>
      </c>
      <c r="O38" s="54">
        <v>85</v>
      </c>
      <c r="P38" s="44">
        <f t="shared" si="1"/>
        <v>986</v>
      </c>
      <c r="Q38" s="44">
        <f t="shared" si="5"/>
        <v>0</v>
      </c>
      <c r="R38" s="44"/>
      <c r="S38" s="44">
        <f t="shared" si="3"/>
        <v>0</v>
      </c>
      <c r="T38" s="42">
        <f t="shared" si="4"/>
        <v>986</v>
      </c>
    </row>
    <row r="39" spans="1:20" x14ac:dyDescent="0.2">
      <c r="A39" s="35">
        <v>31</v>
      </c>
      <c r="B39" s="35" t="s">
        <v>7</v>
      </c>
      <c r="C39" s="35">
        <v>7</v>
      </c>
      <c r="D39" s="47" t="s">
        <v>202</v>
      </c>
      <c r="E39" s="43">
        <v>31</v>
      </c>
      <c r="F39" s="37"/>
      <c r="G39" s="69">
        <v>902</v>
      </c>
      <c r="H39" s="69">
        <v>886</v>
      </c>
      <c r="I39" s="85" t="s">
        <v>28</v>
      </c>
      <c r="J39" s="53">
        <v>35</v>
      </c>
      <c r="K39" s="70" t="s">
        <v>208</v>
      </c>
      <c r="L39" s="87" t="s">
        <v>426</v>
      </c>
      <c r="M39" s="39">
        <v>926</v>
      </c>
      <c r="N39" s="39">
        <v>918</v>
      </c>
      <c r="O39" s="54">
        <v>0</v>
      </c>
      <c r="P39" s="44">
        <f t="shared" si="1"/>
        <v>918</v>
      </c>
      <c r="Q39" s="44">
        <f t="shared" si="5"/>
        <v>0</v>
      </c>
      <c r="R39" s="44"/>
      <c r="S39" s="44">
        <f t="shared" si="3"/>
        <v>0</v>
      </c>
      <c r="T39" s="42">
        <f t="shared" si="4"/>
        <v>918</v>
      </c>
    </row>
    <row r="40" spans="1:20" x14ac:dyDescent="0.2">
      <c r="A40" s="35">
        <v>32</v>
      </c>
      <c r="B40" s="35" t="s">
        <v>7</v>
      </c>
      <c r="C40" s="35">
        <v>7</v>
      </c>
      <c r="D40" s="47" t="s">
        <v>202</v>
      </c>
      <c r="E40" s="43">
        <v>35</v>
      </c>
      <c r="F40" s="37"/>
      <c r="G40" s="69">
        <v>597</v>
      </c>
      <c r="H40" s="69">
        <v>597</v>
      </c>
      <c r="I40" s="85" t="s">
        <v>28</v>
      </c>
      <c r="J40" s="53">
        <v>35</v>
      </c>
      <c r="K40" s="51">
        <v>84</v>
      </c>
      <c r="L40" s="87" t="s">
        <v>426</v>
      </c>
      <c r="M40" s="39">
        <v>1602</v>
      </c>
      <c r="N40" s="39">
        <v>636</v>
      </c>
      <c r="O40" s="54">
        <v>0</v>
      </c>
      <c r="P40" s="44">
        <f t="shared" si="1"/>
        <v>636</v>
      </c>
      <c r="Q40" s="44">
        <f t="shared" si="5"/>
        <v>0</v>
      </c>
      <c r="R40" s="44"/>
      <c r="S40" s="44">
        <f t="shared" si="3"/>
        <v>0</v>
      </c>
      <c r="T40" s="42">
        <f t="shared" si="4"/>
        <v>636</v>
      </c>
    </row>
    <row r="41" spans="1:20" x14ac:dyDescent="0.2">
      <c r="A41" s="35">
        <v>33</v>
      </c>
      <c r="B41" s="35" t="s">
        <v>7</v>
      </c>
      <c r="C41" s="35">
        <v>7</v>
      </c>
      <c r="D41" s="47" t="s">
        <v>202</v>
      </c>
      <c r="E41" s="43">
        <v>36</v>
      </c>
      <c r="F41" s="37"/>
      <c r="G41" s="69">
        <v>5070</v>
      </c>
      <c r="H41" s="69">
        <v>5070</v>
      </c>
      <c r="I41" s="85" t="s">
        <v>28</v>
      </c>
      <c r="J41" s="38">
        <v>33</v>
      </c>
      <c r="K41" s="51" t="s">
        <v>209</v>
      </c>
      <c r="L41" s="87" t="s">
        <v>427</v>
      </c>
      <c r="M41" s="39">
        <v>5181</v>
      </c>
      <c r="N41" s="39">
        <v>5138</v>
      </c>
      <c r="O41" s="54">
        <v>1345</v>
      </c>
      <c r="P41" s="44">
        <f t="shared" ref="P41:P66" si="6">IF($C41=7,SUM($N41+$O41),)</f>
        <v>6483</v>
      </c>
      <c r="Q41" s="44">
        <f t="shared" si="5"/>
        <v>0</v>
      </c>
      <c r="R41" s="44"/>
      <c r="S41" s="44">
        <f t="shared" ref="S41:S66" si="7">IF($C41=1,SUM($N41+$O41),)</f>
        <v>0</v>
      </c>
      <c r="T41" s="42">
        <f t="shared" ref="T41:T72" si="8">P41+Q41+R41+S41</f>
        <v>6483</v>
      </c>
    </row>
    <row r="42" spans="1:20" x14ac:dyDescent="0.2">
      <c r="A42" s="35">
        <v>34</v>
      </c>
      <c r="B42" s="35" t="s">
        <v>7</v>
      </c>
      <c r="C42" s="35">
        <v>7</v>
      </c>
      <c r="D42" s="47" t="s">
        <v>202</v>
      </c>
      <c r="E42" s="43">
        <v>37</v>
      </c>
      <c r="F42" s="47" t="s">
        <v>210</v>
      </c>
      <c r="G42" s="69">
        <v>5147</v>
      </c>
      <c r="H42" s="69">
        <v>4391</v>
      </c>
      <c r="I42" s="85" t="s">
        <v>28</v>
      </c>
      <c r="J42" s="38">
        <v>35</v>
      </c>
      <c r="K42" s="71" t="s">
        <v>211</v>
      </c>
      <c r="L42" s="88" t="s">
        <v>428</v>
      </c>
      <c r="M42" s="54">
        <v>5611</v>
      </c>
      <c r="N42" s="39">
        <v>4533</v>
      </c>
      <c r="O42" s="54">
        <v>14</v>
      </c>
      <c r="P42" s="44">
        <f t="shared" si="6"/>
        <v>4547</v>
      </c>
      <c r="Q42" s="44">
        <f t="shared" si="5"/>
        <v>0</v>
      </c>
      <c r="R42" s="44"/>
      <c r="S42" s="44">
        <f t="shared" si="7"/>
        <v>0</v>
      </c>
      <c r="T42" s="42">
        <f t="shared" si="8"/>
        <v>4547</v>
      </c>
    </row>
    <row r="43" spans="1:20" x14ac:dyDescent="0.2">
      <c r="A43" s="35">
        <v>35</v>
      </c>
      <c r="B43" s="58" t="s">
        <v>7</v>
      </c>
      <c r="C43" s="58">
        <v>5</v>
      </c>
      <c r="D43" s="56" t="s">
        <v>202</v>
      </c>
      <c r="E43" s="57">
        <v>51</v>
      </c>
      <c r="F43" s="56" t="s">
        <v>6</v>
      </c>
      <c r="G43" s="102">
        <v>203</v>
      </c>
      <c r="H43" s="102">
        <v>203</v>
      </c>
      <c r="I43" s="103" t="s">
        <v>28</v>
      </c>
      <c r="J43" s="64">
        <v>35</v>
      </c>
      <c r="K43" s="104" t="s">
        <v>212</v>
      </c>
      <c r="L43" s="105" t="s">
        <v>426</v>
      </c>
      <c r="M43" s="59">
        <v>537</v>
      </c>
      <c r="N43" s="65">
        <v>213</v>
      </c>
      <c r="O43" s="59"/>
      <c r="P43" s="66">
        <f t="shared" si="6"/>
        <v>0</v>
      </c>
      <c r="Q43" s="66">
        <f t="shared" si="5"/>
        <v>213</v>
      </c>
      <c r="R43" s="66"/>
      <c r="S43" s="66">
        <f t="shared" si="7"/>
        <v>0</v>
      </c>
      <c r="T43" s="42">
        <f t="shared" si="8"/>
        <v>213</v>
      </c>
    </row>
    <row r="44" spans="1:20" x14ac:dyDescent="0.2">
      <c r="A44" s="35">
        <v>36</v>
      </c>
      <c r="B44" s="35" t="s">
        <v>7</v>
      </c>
      <c r="C44" s="35">
        <v>7</v>
      </c>
      <c r="D44" s="47" t="s">
        <v>202</v>
      </c>
      <c r="E44" s="43">
        <v>52</v>
      </c>
      <c r="F44" s="37"/>
      <c r="G44" s="69">
        <v>710</v>
      </c>
      <c r="H44" s="69">
        <v>710</v>
      </c>
      <c r="I44" s="85" t="s">
        <v>28</v>
      </c>
      <c r="J44" s="38">
        <v>36</v>
      </c>
      <c r="K44" s="51" t="s">
        <v>213</v>
      </c>
      <c r="L44" s="87" t="s">
        <v>408</v>
      </c>
      <c r="M44" s="39">
        <v>710</v>
      </c>
      <c r="N44" s="39">
        <v>971</v>
      </c>
      <c r="O44" s="54">
        <v>320</v>
      </c>
      <c r="P44" s="44">
        <f t="shared" si="6"/>
        <v>1291</v>
      </c>
      <c r="Q44" s="44">
        <f t="shared" si="5"/>
        <v>0</v>
      </c>
      <c r="R44" s="44"/>
      <c r="S44" s="44">
        <f t="shared" si="7"/>
        <v>0</v>
      </c>
      <c r="T44" s="42">
        <f t="shared" si="8"/>
        <v>1291</v>
      </c>
    </row>
    <row r="45" spans="1:20" x14ac:dyDescent="0.2">
      <c r="A45" s="35">
        <v>37</v>
      </c>
      <c r="B45" s="35" t="s">
        <v>7</v>
      </c>
      <c r="C45" s="35">
        <v>7</v>
      </c>
      <c r="D45" s="47" t="s">
        <v>202</v>
      </c>
      <c r="E45" s="43">
        <v>56</v>
      </c>
      <c r="F45" s="37"/>
      <c r="G45" s="69">
        <v>521</v>
      </c>
      <c r="H45" s="69">
        <v>521</v>
      </c>
      <c r="I45" s="85" t="s">
        <v>28</v>
      </c>
      <c r="J45" s="38">
        <v>36</v>
      </c>
      <c r="K45" s="111" t="s">
        <v>214</v>
      </c>
      <c r="L45" s="87" t="s">
        <v>408</v>
      </c>
      <c r="M45" s="39">
        <v>521</v>
      </c>
      <c r="N45" s="39">
        <f>H45</f>
        <v>521</v>
      </c>
      <c r="O45" s="54">
        <v>329</v>
      </c>
      <c r="P45" s="44">
        <f t="shared" si="6"/>
        <v>850</v>
      </c>
      <c r="Q45" s="44">
        <f t="shared" si="5"/>
        <v>0</v>
      </c>
      <c r="R45" s="44"/>
      <c r="S45" s="44">
        <f t="shared" si="7"/>
        <v>0</v>
      </c>
      <c r="T45" s="42">
        <f t="shared" si="8"/>
        <v>850</v>
      </c>
    </row>
    <row r="46" spans="1:20" x14ac:dyDescent="0.2">
      <c r="A46" s="35">
        <v>38</v>
      </c>
      <c r="B46" s="35" t="s">
        <v>7</v>
      </c>
      <c r="C46" s="35">
        <v>7</v>
      </c>
      <c r="D46" s="47" t="s">
        <v>202</v>
      </c>
      <c r="E46" s="43">
        <v>62</v>
      </c>
      <c r="F46" s="37"/>
      <c r="G46" s="69">
        <v>647</v>
      </c>
      <c r="H46" s="69">
        <v>647</v>
      </c>
      <c r="I46" s="85" t="s">
        <v>28</v>
      </c>
      <c r="J46" s="38">
        <v>36</v>
      </c>
      <c r="K46" s="111" t="s">
        <v>215</v>
      </c>
      <c r="L46" s="87" t="s">
        <v>429</v>
      </c>
      <c r="M46" s="39">
        <v>647</v>
      </c>
      <c r="N46" s="39">
        <f>H46</f>
        <v>647</v>
      </c>
      <c r="O46" s="54">
        <v>565</v>
      </c>
      <c r="P46" s="44">
        <f t="shared" si="6"/>
        <v>1212</v>
      </c>
      <c r="Q46" s="44">
        <f t="shared" si="5"/>
        <v>0</v>
      </c>
      <c r="R46" s="44"/>
      <c r="S46" s="44">
        <f t="shared" si="7"/>
        <v>0</v>
      </c>
      <c r="T46" s="42">
        <f t="shared" si="8"/>
        <v>1212</v>
      </c>
    </row>
    <row r="47" spans="1:20" x14ac:dyDescent="0.2">
      <c r="A47" s="35">
        <v>39</v>
      </c>
      <c r="B47" s="35" t="s">
        <v>7</v>
      </c>
      <c r="C47" s="35">
        <v>7</v>
      </c>
      <c r="D47" s="47" t="s">
        <v>202</v>
      </c>
      <c r="E47" s="43">
        <v>65</v>
      </c>
      <c r="F47" s="37"/>
      <c r="G47" s="69">
        <v>689</v>
      </c>
      <c r="H47" s="69">
        <v>689</v>
      </c>
      <c r="I47" s="85" t="s">
        <v>28</v>
      </c>
      <c r="J47" s="38">
        <v>36</v>
      </c>
      <c r="K47" s="51" t="s">
        <v>216</v>
      </c>
      <c r="L47" s="87" t="s">
        <v>430</v>
      </c>
      <c r="M47" s="39">
        <v>839</v>
      </c>
      <c r="N47" s="39">
        <v>455</v>
      </c>
      <c r="O47" s="54">
        <v>18</v>
      </c>
      <c r="P47" s="44">
        <f t="shared" si="6"/>
        <v>473</v>
      </c>
      <c r="Q47" s="44">
        <f t="shared" si="5"/>
        <v>0</v>
      </c>
      <c r="R47" s="44"/>
      <c r="S47" s="44">
        <f t="shared" si="7"/>
        <v>0</v>
      </c>
      <c r="T47" s="42">
        <f t="shared" si="8"/>
        <v>473</v>
      </c>
    </row>
    <row r="48" spans="1:20" x14ac:dyDescent="0.2">
      <c r="A48" s="35">
        <v>40</v>
      </c>
      <c r="B48" s="35" t="s">
        <v>7</v>
      </c>
      <c r="C48" s="35">
        <v>7</v>
      </c>
      <c r="D48" s="47" t="s">
        <v>217</v>
      </c>
      <c r="E48" s="36">
        <v>2</v>
      </c>
      <c r="F48" s="37"/>
      <c r="G48" s="69">
        <v>138</v>
      </c>
      <c r="H48" s="69">
        <v>138</v>
      </c>
      <c r="I48" s="85" t="s">
        <v>28</v>
      </c>
      <c r="J48" s="38">
        <v>33</v>
      </c>
      <c r="K48" s="51" t="s">
        <v>218</v>
      </c>
      <c r="L48" s="87" t="s">
        <v>423</v>
      </c>
      <c r="M48" s="54">
        <v>152</v>
      </c>
      <c r="N48" s="39">
        <v>141</v>
      </c>
      <c r="O48" s="54">
        <v>82</v>
      </c>
      <c r="P48" s="44">
        <f t="shared" si="6"/>
        <v>223</v>
      </c>
      <c r="Q48" s="44">
        <f t="shared" si="5"/>
        <v>0</v>
      </c>
      <c r="R48" s="44"/>
      <c r="S48" s="44">
        <f t="shared" si="7"/>
        <v>0</v>
      </c>
      <c r="T48" s="42">
        <f t="shared" si="8"/>
        <v>223</v>
      </c>
    </row>
    <row r="49" spans="1:20" x14ac:dyDescent="0.2">
      <c r="A49" s="35">
        <v>41</v>
      </c>
      <c r="B49" s="35" t="s">
        <v>7</v>
      </c>
      <c r="C49" s="35">
        <v>7</v>
      </c>
      <c r="D49" s="47" t="s">
        <v>221</v>
      </c>
      <c r="E49" s="45">
        <v>1</v>
      </c>
      <c r="F49" s="37"/>
      <c r="G49" s="69">
        <v>5439</v>
      </c>
      <c r="H49" s="69">
        <v>5404</v>
      </c>
      <c r="I49" s="85" t="s">
        <v>28</v>
      </c>
      <c r="J49" s="38">
        <v>32</v>
      </c>
      <c r="K49" s="111" t="s">
        <v>222</v>
      </c>
      <c r="L49" s="87" t="s">
        <v>431</v>
      </c>
      <c r="M49" s="39">
        <v>5506</v>
      </c>
      <c r="N49" s="39">
        <v>5443</v>
      </c>
      <c r="O49" s="54">
        <v>0</v>
      </c>
      <c r="P49" s="44">
        <f t="shared" si="6"/>
        <v>5443</v>
      </c>
      <c r="Q49" s="44">
        <f t="shared" si="5"/>
        <v>0</v>
      </c>
      <c r="R49" s="44"/>
      <c r="S49" s="44">
        <f t="shared" si="7"/>
        <v>0</v>
      </c>
      <c r="T49" s="42">
        <f t="shared" si="8"/>
        <v>5443</v>
      </c>
    </row>
    <row r="50" spans="1:20" x14ac:dyDescent="0.2">
      <c r="A50" s="35">
        <v>42</v>
      </c>
      <c r="B50" s="35" t="s">
        <v>7</v>
      </c>
      <c r="C50" s="35">
        <v>7</v>
      </c>
      <c r="D50" s="47" t="s">
        <v>221</v>
      </c>
      <c r="E50" s="43">
        <v>4</v>
      </c>
      <c r="F50" s="47" t="s">
        <v>6</v>
      </c>
      <c r="G50" s="69">
        <v>498</v>
      </c>
      <c r="H50" s="69">
        <v>498</v>
      </c>
      <c r="I50" s="85" t="s">
        <v>28</v>
      </c>
      <c r="J50" s="38">
        <v>32</v>
      </c>
      <c r="K50" s="51">
        <v>28</v>
      </c>
      <c r="L50" s="88" t="s">
        <v>431</v>
      </c>
      <c r="M50" s="54">
        <v>1303</v>
      </c>
      <c r="N50" s="39">
        <v>501</v>
      </c>
      <c r="O50" s="54">
        <v>136</v>
      </c>
      <c r="P50" s="44">
        <f t="shared" si="6"/>
        <v>637</v>
      </c>
      <c r="Q50" s="44">
        <f t="shared" si="5"/>
        <v>0</v>
      </c>
      <c r="R50" s="44"/>
      <c r="S50" s="44">
        <f t="shared" si="7"/>
        <v>0</v>
      </c>
      <c r="T50" s="42">
        <f t="shared" si="8"/>
        <v>637</v>
      </c>
    </row>
    <row r="51" spans="1:20" x14ac:dyDescent="0.2">
      <c r="A51" s="35">
        <v>43</v>
      </c>
      <c r="B51" s="35" t="s">
        <v>7</v>
      </c>
      <c r="C51" s="35">
        <v>7</v>
      </c>
      <c r="D51" s="47" t="s">
        <v>221</v>
      </c>
      <c r="E51" s="43">
        <v>8</v>
      </c>
      <c r="F51" s="37"/>
      <c r="G51" s="69">
        <v>6764</v>
      </c>
      <c r="H51" s="69">
        <v>6735</v>
      </c>
      <c r="I51" s="85" t="s">
        <v>28</v>
      </c>
      <c r="J51" s="38">
        <v>32</v>
      </c>
      <c r="K51" s="111" t="s">
        <v>223</v>
      </c>
      <c r="L51" s="87" t="s">
        <v>432</v>
      </c>
      <c r="M51" s="39">
        <v>6817</v>
      </c>
      <c r="N51" s="39">
        <v>6629</v>
      </c>
      <c r="O51" s="54">
        <v>439</v>
      </c>
      <c r="P51" s="44">
        <f t="shared" si="6"/>
        <v>7068</v>
      </c>
      <c r="Q51" s="44">
        <f t="shared" si="5"/>
        <v>0</v>
      </c>
      <c r="R51" s="44"/>
      <c r="S51" s="44">
        <f t="shared" si="7"/>
        <v>0</v>
      </c>
      <c r="T51" s="42">
        <f t="shared" si="8"/>
        <v>7068</v>
      </c>
    </row>
    <row r="52" spans="1:20" x14ac:dyDescent="0.2">
      <c r="A52" s="35">
        <v>44</v>
      </c>
      <c r="B52" s="58" t="s">
        <v>7</v>
      </c>
      <c r="C52" s="58">
        <v>5</v>
      </c>
      <c r="D52" s="56" t="s">
        <v>224</v>
      </c>
      <c r="E52" s="57">
        <v>6</v>
      </c>
      <c r="F52" s="67"/>
      <c r="G52" s="102">
        <v>570</v>
      </c>
      <c r="H52" s="102">
        <v>570</v>
      </c>
      <c r="I52" s="103" t="s">
        <v>28</v>
      </c>
      <c r="J52" s="64">
        <v>32</v>
      </c>
      <c r="K52" s="104" t="s">
        <v>225</v>
      </c>
      <c r="L52" s="105" t="s">
        <v>433</v>
      </c>
      <c r="M52" s="59">
        <v>1045</v>
      </c>
      <c r="N52" s="65">
        <v>572</v>
      </c>
      <c r="O52" s="59">
        <v>95</v>
      </c>
      <c r="P52" s="66">
        <f t="shared" si="6"/>
        <v>0</v>
      </c>
      <c r="Q52" s="66">
        <f t="shared" si="5"/>
        <v>667</v>
      </c>
      <c r="R52" s="66"/>
      <c r="S52" s="66">
        <f t="shared" si="7"/>
        <v>0</v>
      </c>
      <c r="T52" s="42">
        <f t="shared" si="8"/>
        <v>667</v>
      </c>
    </row>
    <row r="53" spans="1:20" x14ac:dyDescent="0.2">
      <c r="A53" s="35">
        <v>45</v>
      </c>
      <c r="B53" s="58" t="s">
        <v>7</v>
      </c>
      <c r="C53" s="58">
        <v>5</v>
      </c>
      <c r="D53" s="56" t="s">
        <v>224</v>
      </c>
      <c r="E53" s="57">
        <v>8</v>
      </c>
      <c r="F53" s="56" t="s">
        <v>6</v>
      </c>
      <c r="G53" s="102">
        <v>779</v>
      </c>
      <c r="H53" s="102">
        <v>779</v>
      </c>
      <c r="I53" s="103" t="s">
        <v>28</v>
      </c>
      <c r="J53" s="64">
        <v>32</v>
      </c>
      <c r="K53" s="104" t="s">
        <v>226</v>
      </c>
      <c r="L53" s="105" t="s">
        <v>433</v>
      </c>
      <c r="M53" s="59">
        <v>779</v>
      </c>
      <c r="N53" s="65">
        <v>779</v>
      </c>
      <c r="O53" s="59">
        <v>0</v>
      </c>
      <c r="P53" s="66">
        <f t="shared" si="6"/>
        <v>0</v>
      </c>
      <c r="Q53" s="66">
        <f t="shared" si="5"/>
        <v>779</v>
      </c>
      <c r="R53" s="66"/>
      <c r="S53" s="66">
        <f t="shared" si="7"/>
        <v>0</v>
      </c>
      <c r="T53" s="42">
        <f t="shared" si="8"/>
        <v>779</v>
      </c>
    </row>
    <row r="54" spans="1:20" x14ac:dyDescent="0.2">
      <c r="A54" s="35">
        <v>46</v>
      </c>
      <c r="B54" s="58" t="s">
        <v>7</v>
      </c>
      <c r="C54" s="58">
        <v>5</v>
      </c>
      <c r="D54" s="112" t="s">
        <v>224</v>
      </c>
      <c r="E54" s="57">
        <v>11</v>
      </c>
      <c r="F54" s="67">
        <v>9</v>
      </c>
      <c r="G54" s="102">
        <v>554</v>
      </c>
      <c r="H54" s="102">
        <v>554</v>
      </c>
      <c r="I54" s="103" t="s">
        <v>28</v>
      </c>
      <c r="J54" s="64">
        <v>32</v>
      </c>
      <c r="K54" s="108" t="s">
        <v>227</v>
      </c>
      <c r="L54" s="105" t="s">
        <v>434</v>
      </c>
      <c r="M54" s="65">
        <v>571</v>
      </c>
      <c r="N54" s="65">
        <v>378</v>
      </c>
      <c r="O54" s="65">
        <v>0</v>
      </c>
      <c r="P54" s="66">
        <f t="shared" si="6"/>
        <v>0</v>
      </c>
      <c r="Q54" s="66">
        <f t="shared" si="5"/>
        <v>378</v>
      </c>
      <c r="R54" s="66"/>
      <c r="S54" s="66">
        <f t="shared" si="7"/>
        <v>0</v>
      </c>
      <c r="T54" s="42">
        <f t="shared" si="8"/>
        <v>378</v>
      </c>
    </row>
    <row r="55" spans="1:20" x14ac:dyDescent="0.2">
      <c r="A55" s="35">
        <v>47</v>
      </c>
      <c r="B55" s="58" t="s">
        <v>7</v>
      </c>
      <c r="C55" s="58">
        <v>5</v>
      </c>
      <c r="D55" s="56" t="s">
        <v>224</v>
      </c>
      <c r="E55" s="57">
        <v>11</v>
      </c>
      <c r="F55" s="67"/>
      <c r="G55" s="102">
        <v>900</v>
      </c>
      <c r="H55" s="102">
        <v>880</v>
      </c>
      <c r="I55" s="103" t="s">
        <v>28</v>
      </c>
      <c r="J55" s="62">
        <v>32</v>
      </c>
      <c r="K55" s="109" t="s">
        <v>228</v>
      </c>
      <c r="L55" s="105" t="s">
        <v>434</v>
      </c>
      <c r="M55" s="65">
        <v>924</v>
      </c>
      <c r="N55" s="65">
        <v>633</v>
      </c>
      <c r="O55" s="59">
        <v>0</v>
      </c>
      <c r="P55" s="66">
        <f t="shared" si="6"/>
        <v>0</v>
      </c>
      <c r="Q55" s="66">
        <f t="shared" si="5"/>
        <v>633</v>
      </c>
      <c r="R55" s="66"/>
      <c r="S55" s="66">
        <f t="shared" si="7"/>
        <v>0</v>
      </c>
      <c r="T55" s="42">
        <f t="shared" si="8"/>
        <v>633</v>
      </c>
    </row>
    <row r="56" spans="1:20" x14ac:dyDescent="0.2">
      <c r="A56" s="35">
        <v>48</v>
      </c>
      <c r="B56" s="35" t="s">
        <v>7</v>
      </c>
      <c r="C56" s="35">
        <v>7</v>
      </c>
      <c r="D56" s="47" t="s">
        <v>229</v>
      </c>
      <c r="E56" s="36">
        <v>13</v>
      </c>
      <c r="F56" s="37"/>
      <c r="G56" s="69">
        <v>14</v>
      </c>
      <c r="H56" s="69">
        <v>14</v>
      </c>
      <c r="I56" s="85" t="s">
        <v>28</v>
      </c>
      <c r="J56" s="38">
        <v>33</v>
      </c>
      <c r="K56" s="111" t="s">
        <v>230</v>
      </c>
      <c r="L56" s="87" t="s">
        <v>422</v>
      </c>
      <c r="M56" s="39">
        <v>17</v>
      </c>
      <c r="N56" s="39">
        <v>17</v>
      </c>
      <c r="O56" s="54">
        <v>34</v>
      </c>
      <c r="P56" s="44">
        <f t="shared" si="6"/>
        <v>51</v>
      </c>
      <c r="Q56" s="44">
        <f t="shared" si="5"/>
        <v>0</v>
      </c>
      <c r="R56" s="44"/>
      <c r="S56" s="44">
        <f t="shared" si="7"/>
        <v>0</v>
      </c>
      <c r="T56" s="42">
        <f t="shared" si="8"/>
        <v>51</v>
      </c>
    </row>
    <row r="57" spans="1:20" x14ac:dyDescent="0.2">
      <c r="A57" s="35">
        <v>49</v>
      </c>
      <c r="B57" s="35" t="s">
        <v>7</v>
      </c>
      <c r="C57" s="35">
        <v>7</v>
      </c>
      <c r="D57" s="47" t="s">
        <v>231</v>
      </c>
      <c r="E57" s="43">
        <v>8</v>
      </c>
      <c r="F57" s="37"/>
      <c r="G57" s="69">
        <v>419</v>
      </c>
      <c r="H57" s="69">
        <v>419</v>
      </c>
      <c r="I57" s="85" t="s">
        <v>28</v>
      </c>
      <c r="J57" s="38">
        <v>32</v>
      </c>
      <c r="K57" s="111" t="s">
        <v>232</v>
      </c>
      <c r="L57" s="87" t="s">
        <v>422</v>
      </c>
      <c r="M57" s="39">
        <v>449</v>
      </c>
      <c r="N57" s="39">
        <v>446</v>
      </c>
      <c r="O57" s="54">
        <v>430</v>
      </c>
      <c r="P57" s="44">
        <f t="shared" si="6"/>
        <v>876</v>
      </c>
      <c r="Q57" s="44">
        <f t="shared" si="5"/>
        <v>0</v>
      </c>
      <c r="R57" s="44"/>
      <c r="S57" s="44">
        <f t="shared" si="7"/>
        <v>0</v>
      </c>
      <c r="T57" s="42">
        <f t="shared" si="8"/>
        <v>876</v>
      </c>
    </row>
    <row r="58" spans="1:20" x14ac:dyDescent="0.2">
      <c r="A58" s="35">
        <v>50</v>
      </c>
      <c r="B58" s="35" t="s">
        <v>7</v>
      </c>
      <c r="C58" s="35">
        <v>7</v>
      </c>
      <c r="D58" s="47" t="s">
        <v>231</v>
      </c>
      <c r="E58" s="43">
        <v>15</v>
      </c>
      <c r="F58" s="37"/>
      <c r="G58" s="69">
        <v>1413</v>
      </c>
      <c r="H58" s="69">
        <v>1413</v>
      </c>
      <c r="I58" s="85" t="s">
        <v>28</v>
      </c>
      <c r="J58" s="38">
        <v>32</v>
      </c>
      <c r="K58" s="51" t="s">
        <v>233</v>
      </c>
      <c r="L58" s="87" t="s">
        <v>422</v>
      </c>
      <c r="M58" s="39">
        <v>1539</v>
      </c>
      <c r="N58" s="39">
        <v>1443</v>
      </c>
      <c r="O58" s="54">
        <v>198</v>
      </c>
      <c r="P58" s="44">
        <f t="shared" si="6"/>
        <v>1641</v>
      </c>
      <c r="Q58" s="44">
        <f t="shared" si="5"/>
        <v>0</v>
      </c>
      <c r="R58" s="44"/>
      <c r="S58" s="44">
        <f t="shared" si="7"/>
        <v>0</v>
      </c>
      <c r="T58" s="42">
        <f t="shared" si="8"/>
        <v>1641</v>
      </c>
    </row>
    <row r="59" spans="1:20" x14ac:dyDescent="0.2">
      <c r="A59" s="35">
        <v>51</v>
      </c>
      <c r="B59" s="35" t="s">
        <v>7</v>
      </c>
      <c r="C59" s="35">
        <v>7</v>
      </c>
      <c r="D59" s="47" t="s">
        <v>234</v>
      </c>
      <c r="E59" s="43">
        <v>4</v>
      </c>
      <c r="F59" s="37"/>
      <c r="G59" s="69">
        <v>3641</v>
      </c>
      <c r="H59" s="69">
        <v>3613</v>
      </c>
      <c r="I59" s="85" t="s">
        <v>28</v>
      </c>
      <c r="J59" s="38">
        <v>7</v>
      </c>
      <c r="K59" s="51" t="s">
        <v>235</v>
      </c>
      <c r="L59" s="87" t="s">
        <v>435</v>
      </c>
      <c r="M59" s="39">
        <v>3707</v>
      </c>
      <c r="N59" s="39">
        <v>3652</v>
      </c>
      <c r="O59" s="54">
        <v>495</v>
      </c>
      <c r="P59" s="44">
        <f t="shared" si="6"/>
        <v>4147</v>
      </c>
      <c r="Q59" s="44">
        <f t="shared" si="5"/>
        <v>0</v>
      </c>
      <c r="R59" s="44"/>
      <c r="S59" s="44">
        <f t="shared" si="7"/>
        <v>0</v>
      </c>
      <c r="T59" s="42">
        <f t="shared" si="8"/>
        <v>4147</v>
      </c>
    </row>
    <row r="60" spans="1:20" x14ac:dyDescent="0.2">
      <c r="A60" s="35">
        <v>52</v>
      </c>
      <c r="B60" s="35" t="s">
        <v>7</v>
      </c>
      <c r="C60" s="35">
        <v>7</v>
      </c>
      <c r="D60" s="47" t="s">
        <v>236</v>
      </c>
      <c r="E60" s="45">
        <v>3</v>
      </c>
      <c r="F60" s="37"/>
      <c r="G60" s="69">
        <v>13886</v>
      </c>
      <c r="H60" s="69">
        <v>13886</v>
      </c>
      <c r="I60" s="85" t="s">
        <v>28</v>
      </c>
      <c r="J60" s="38">
        <v>23</v>
      </c>
      <c r="K60" s="51" t="s">
        <v>237</v>
      </c>
      <c r="L60" s="87" t="s">
        <v>436</v>
      </c>
      <c r="M60" s="39">
        <v>14053</v>
      </c>
      <c r="N60" s="39">
        <v>13811</v>
      </c>
      <c r="O60" s="54">
        <v>1874</v>
      </c>
      <c r="P60" s="44">
        <f t="shared" si="6"/>
        <v>15685</v>
      </c>
      <c r="Q60" s="44">
        <f t="shared" si="5"/>
        <v>0</v>
      </c>
      <c r="R60" s="44"/>
      <c r="S60" s="44">
        <f t="shared" si="7"/>
        <v>0</v>
      </c>
      <c r="T60" s="42">
        <f t="shared" si="8"/>
        <v>15685</v>
      </c>
    </row>
    <row r="61" spans="1:20" x14ac:dyDescent="0.2">
      <c r="A61" s="35">
        <v>53</v>
      </c>
      <c r="B61" s="35" t="s">
        <v>7</v>
      </c>
      <c r="C61" s="35">
        <v>7</v>
      </c>
      <c r="D61" s="47" t="s">
        <v>236</v>
      </c>
      <c r="E61" s="43">
        <v>4</v>
      </c>
      <c r="F61" s="37"/>
      <c r="G61" s="69">
        <v>8062</v>
      </c>
      <c r="H61" s="69">
        <v>7989</v>
      </c>
      <c r="I61" s="85" t="s">
        <v>28</v>
      </c>
      <c r="J61" s="38">
        <v>23</v>
      </c>
      <c r="K61" s="111" t="s">
        <v>238</v>
      </c>
      <c r="L61" s="87" t="s">
        <v>437</v>
      </c>
      <c r="M61" s="39">
        <v>8062</v>
      </c>
      <c r="N61" s="39">
        <v>7831</v>
      </c>
      <c r="O61" s="54">
        <v>727</v>
      </c>
      <c r="P61" s="44">
        <f t="shared" si="6"/>
        <v>8558</v>
      </c>
      <c r="Q61" s="44">
        <f t="shared" si="5"/>
        <v>0</v>
      </c>
      <c r="R61" s="44"/>
      <c r="S61" s="44">
        <f t="shared" si="7"/>
        <v>0</v>
      </c>
      <c r="T61" s="42">
        <f t="shared" si="8"/>
        <v>8558</v>
      </c>
    </row>
    <row r="62" spans="1:20" x14ac:dyDescent="0.2">
      <c r="A62" s="35">
        <v>54</v>
      </c>
      <c r="B62" s="58" t="s">
        <v>7</v>
      </c>
      <c r="C62" s="58">
        <v>5</v>
      </c>
      <c r="D62" s="56" t="s">
        <v>236</v>
      </c>
      <c r="E62" s="57">
        <v>37</v>
      </c>
      <c r="F62" s="67"/>
      <c r="G62" s="102">
        <v>1809</v>
      </c>
      <c r="H62" s="102">
        <v>1779</v>
      </c>
      <c r="I62" s="103" t="s">
        <v>28</v>
      </c>
      <c r="J62" s="64">
        <v>35</v>
      </c>
      <c r="K62" s="110" t="s">
        <v>239</v>
      </c>
      <c r="L62" s="107" t="s">
        <v>404</v>
      </c>
      <c r="M62" s="65">
        <v>1977</v>
      </c>
      <c r="N62" s="65">
        <v>1631</v>
      </c>
      <c r="O62" s="59">
        <v>25</v>
      </c>
      <c r="P62" s="66">
        <f t="shared" si="6"/>
        <v>0</v>
      </c>
      <c r="Q62" s="66">
        <f t="shared" si="5"/>
        <v>1656</v>
      </c>
      <c r="R62" s="66"/>
      <c r="S62" s="66">
        <f t="shared" si="7"/>
        <v>0</v>
      </c>
      <c r="T62" s="42">
        <f t="shared" si="8"/>
        <v>1656</v>
      </c>
    </row>
    <row r="63" spans="1:20" x14ac:dyDescent="0.2">
      <c r="A63" s="35">
        <v>55</v>
      </c>
      <c r="B63" s="35" t="s">
        <v>7</v>
      </c>
      <c r="C63" s="35">
        <v>7</v>
      </c>
      <c r="D63" s="113" t="s">
        <v>236</v>
      </c>
      <c r="E63" s="43">
        <v>72</v>
      </c>
      <c r="F63" s="37"/>
      <c r="G63" s="69">
        <v>1747</v>
      </c>
      <c r="H63" s="69">
        <v>1747</v>
      </c>
      <c r="I63" s="47" t="s">
        <v>28</v>
      </c>
      <c r="J63" s="38">
        <v>35</v>
      </c>
      <c r="K63" s="51" t="s">
        <v>240</v>
      </c>
      <c r="L63" s="88" t="s">
        <v>438</v>
      </c>
      <c r="M63" s="39">
        <v>1170</v>
      </c>
      <c r="N63" s="39">
        <f>H63</f>
        <v>1747</v>
      </c>
      <c r="O63" s="39">
        <v>0</v>
      </c>
      <c r="P63" s="44">
        <f t="shared" si="6"/>
        <v>1747</v>
      </c>
      <c r="Q63" s="44">
        <f t="shared" si="5"/>
        <v>0</v>
      </c>
      <c r="R63" s="44"/>
      <c r="S63" s="44">
        <f t="shared" si="7"/>
        <v>0</v>
      </c>
      <c r="T63" s="42">
        <f t="shared" si="8"/>
        <v>1747</v>
      </c>
    </row>
    <row r="64" spans="1:20" x14ac:dyDescent="0.2">
      <c r="A64" s="35">
        <v>56</v>
      </c>
      <c r="B64" s="35" t="s">
        <v>7</v>
      </c>
      <c r="C64" s="35">
        <v>7</v>
      </c>
      <c r="D64" s="47" t="s">
        <v>236</v>
      </c>
      <c r="E64" s="43">
        <v>92</v>
      </c>
      <c r="F64" s="37"/>
      <c r="G64" s="69">
        <v>1102</v>
      </c>
      <c r="H64" s="69">
        <v>1087</v>
      </c>
      <c r="I64" s="85" t="s">
        <v>28</v>
      </c>
      <c r="J64" s="38">
        <v>35</v>
      </c>
      <c r="K64" s="51" t="s">
        <v>241</v>
      </c>
      <c r="L64" s="88" t="s">
        <v>439</v>
      </c>
      <c r="M64" s="39">
        <v>1382</v>
      </c>
      <c r="N64" s="39">
        <v>998</v>
      </c>
      <c r="O64" s="54">
        <v>0</v>
      </c>
      <c r="P64" s="44">
        <f t="shared" si="6"/>
        <v>998</v>
      </c>
      <c r="Q64" s="44">
        <f t="shared" si="5"/>
        <v>0</v>
      </c>
      <c r="R64" s="44"/>
      <c r="S64" s="44">
        <f t="shared" si="7"/>
        <v>0</v>
      </c>
      <c r="T64" s="42">
        <f t="shared" si="8"/>
        <v>998</v>
      </c>
    </row>
    <row r="65" spans="1:20" x14ac:dyDescent="0.2">
      <c r="A65" s="35">
        <v>57</v>
      </c>
      <c r="B65" s="35" t="s">
        <v>7</v>
      </c>
      <c r="C65" s="35">
        <v>7</v>
      </c>
      <c r="D65" s="47" t="s">
        <v>236</v>
      </c>
      <c r="E65" s="43">
        <v>95</v>
      </c>
      <c r="F65" s="37"/>
      <c r="G65" s="69">
        <v>46</v>
      </c>
      <c r="H65" s="69">
        <v>46</v>
      </c>
      <c r="I65" s="85" t="s">
        <v>28</v>
      </c>
      <c r="J65" s="38">
        <v>35</v>
      </c>
      <c r="K65" s="71" t="s">
        <v>242</v>
      </c>
      <c r="L65" s="88" t="s">
        <v>440</v>
      </c>
      <c r="M65" s="54">
        <v>500</v>
      </c>
      <c r="N65" s="39">
        <f>H65</f>
        <v>46</v>
      </c>
      <c r="O65" s="54">
        <v>256</v>
      </c>
      <c r="P65" s="44">
        <f t="shared" si="6"/>
        <v>302</v>
      </c>
      <c r="Q65" s="44">
        <f t="shared" si="5"/>
        <v>0</v>
      </c>
      <c r="R65" s="44"/>
      <c r="S65" s="44">
        <f t="shared" si="7"/>
        <v>0</v>
      </c>
      <c r="T65" s="42">
        <f t="shared" si="8"/>
        <v>302</v>
      </c>
    </row>
    <row r="66" spans="1:20" x14ac:dyDescent="0.2">
      <c r="A66" s="35">
        <v>58</v>
      </c>
      <c r="B66" s="35" t="s">
        <v>7</v>
      </c>
      <c r="C66" s="35">
        <v>7</v>
      </c>
      <c r="D66" s="47" t="s">
        <v>236</v>
      </c>
      <c r="E66" s="43">
        <v>97</v>
      </c>
      <c r="F66" s="37"/>
      <c r="G66" s="69">
        <v>50</v>
      </c>
      <c r="H66" s="69">
        <v>50</v>
      </c>
      <c r="I66" s="85" t="s">
        <v>28</v>
      </c>
      <c r="J66" s="38">
        <v>35</v>
      </c>
      <c r="K66" s="71" t="s">
        <v>243</v>
      </c>
      <c r="L66" s="88" t="s">
        <v>441</v>
      </c>
      <c r="M66" s="54">
        <v>70</v>
      </c>
      <c r="N66" s="39">
        <v>69</v>
      </c>
      <c r="O66" s="54">
        <v>63</v>
      </c>
      <c r="P66" s="44">
        <f t="shared" si="6"/>
        <v>132</v>
      </c>
      <c r="Q66" s="44">
        <f t="shared" si="5"/>
        <v>0</v>
      </c>
      <c r="R66" s="44"/>
      <c r="S66" s="44">
        <f t="shared" si="7"/>
        <v>0</v>
      </c>
      <c r="T66" s="42">
        <f t="shared" si="8"/>
        <v>132</v>
      </c>
    </row>
    <row r="67" spans="1:20" x14ac:dyDescent="0.2">
      <c r="A67" s="35">
        <v>59</v>
      </c>
      <c r="B67" s="58" t="s">
        <v>7</v>
      </c>
      <c r="C67" s="58">
        <v>5</v>
      </c>
      <c r="D67" s="56" t="s">
        <v>341</v>
      </c>
      <c r="E67" s="57">
        <v>41</v>
      </c>
      <c r="F67" s="67"/>
      <c r="G67" s="102"/>
      <c r="H67" s="102"/>
      <c r="I67" s="103" t="s">
        <v>28</v>
      </c>
      <c r="J67" s="64">
        <v>35</v>
      </c>
      <c r="K67" s="108" t="s">
        <v>342</v>
      </c>
      <c r="L67" s="105" t="s">
        <v>404</v>
      </c>
      <c r="M67" s="65"/>
      <c r="N67" s="65"/>
      <c r="O67" s="65">
        <v>693</v>
      </c>
      <c r="P67" s="66"/>
      <c r="Q67" s="66">
        <v>693</v>
      </c>
      <c r="R67" s="66"/>
      <c r="S67" s="66"/>
      <c r="T67" s="42">
        <f t="shared" si="8"/>
        <v>693</v>
      </c>
    </row>
    <row r="68" spans="1:20" x14ac:dyDescent="0.2">
      <c r="A68" s="35">
        <v>60</v>
      </c>
      <c r="B68" s="58" t="s">
        <v>7</v>
      </c>
      <c r="C68" s="58">
        <v>5</v>
      </c>
      <c r="D68" s="56" t="s">
        <v>244</v>
      </c>
      <c r="E68" s="57">
        <v>6</v>
      </c>
      <c r="F68" s="67"/>
      <c r="G68" s="102">
        <v>0</v>
      </c>
      <c r="H68" s="102">
        <v>0</v>
      </c>
      <c r="I68" s="56" t="s">
        <v>28</v>
      </c>
      <c r="J68" s="64">
        <v>6</v>
      </c>
      <c r="K68" s="110" t="s">
        <v>245</v>
      </c>
      <c r="L68" s="105" t="s">
        <v>442</v>
      </c>
      <c r="M68" s="59"/>
      <c r="N68" s="65">
        <v>608</v>
      </c>
      <c r="O68" s="59">
        <v>39</v>
      </c>
      <c r="P68" s="66">
        <f t="shared" ref="P68:P104" si="9">IF($C68=7,SUM($N68+$O68),)</f>
        <v>0</v>
      </c>
      <c r="Q68" s="66">
        <f t="shared" ref="Q68:Q104" si="10">IF($C68=5,SUM($N68+$O68),)</f>
        <v>647</v>
      </c>
      <c r="R68" s="66"/>
      <c r="S68" s="66">
        <f t="shared" ref="S68:S104" si="11">IF($C68=1,SUM($N68+$O68),)</f>
        <v>0</v>
      </c>
      <c r="T68" s="42">
        <f t="shared" si="8"/>
        <v>647</v>
      </c>
    </row>
    <row r="69" spans="1:20" x14ac:dyDescent="0.2">
      <c r="A69" s="35">
        <v>61</v>
      </c>
      <c r="B69" s="58" t="s">
        <v>7</v>
      </c>
      <c r="C69" s="58">
        <v>5</v>
      </c>
      <c r="D69" s="56" t="s">
        <v>244</v>
      </c>
      <c r="E69" s="57">
        <v>14</v>
      </c>
      <c r="F69" s="67"/>
      <c r="G69" s="102">
        <v>211</v>
      </c>
      <c r="H69" s="102">
        <v>195</v>
      </c>
      <c r="I69" s="103" t="s">
        <v>28</v>
      </c>
      <c r="J69" s="62">
        <v>7</v>
      </c>
      <c r="K69" s="109" t="s">
        <v>246</v>
      </c>
      <c r="L69" s="107" t="s">
        <v>443</v>
      </c>
      <c r="M69" s="65">
        <v>231</v>
      </c>
      <c r="N69" s="65">
        <v>216</v>
      </c>
      <c r="O69" s="65">
        <v>68</v>
      </c>
      <c r="P69" s="66">
        <f t="shared" si="9"/>
        <v>0</v>
      </c>
      <c r="Q69" s="66">
        <f t="shared" si="10"/>
        <v>284</v>
      </c>
      <c r="R69" s="66"/>
      <c r="S69" s="66">
        <f t="shared" si="11"/>
        <v>0</v>
      </c>
      <c r="T69" s="42">
        <f t="shared" si="8"/>
        <v>284</v>
      </c>
    </row>
    <row r="70" spans="1:20" x14ac:dyDescent="0.2">
      <c r="A70" s="35">
        <v>62</v>
      </c>
      <c r="B70" s="58" t="s">
        <v>7</v>
      </c>
      <c r="C70" s="58">
        <v>5</v>
      </c>
      <c r="D70" s="56" t="s">
        <v>244</v>
      </c>
      <c r="E70" s="57">
        <v>36</v>
      </c>
      <c r="F70" s="67"/>
      <c r="G70" s="102">
        <v>109</v>
      </c>
      <c r="H70" s="102">
        <v>109</v>
      </c>
      <c r="I70" s="103" t="s">
        <v>28</v>
      </c>
      <c r="J70" s="64">
        <v>33</v>
      </c>
      <c r="K70" s="110" t="s">
        <v>247</v>
      </c>
      <c r="L70" s="105" t="s">
        <v>423</v>
      </c>
      <c r="M70" s="59">
        <v>455</v>
      </c>
      <c r="N70" s="65">
        <v>101</v>
      </c>
      <c r="O70" s="59">
        <v>98</v>
      </c>
      <c r="P70" s="66">
        <f t="shared" si="9"/>
        <v>0</v>
      </c>
      <c r="Q70" s="66">
        <f t="shared" si="10"/>
        <v>199</v>
      </c>
      <c r="R70" s="66"/>
      <c r="S70" s="66">
        <f t="shared" si="11"/>
        <v>0</v>
      </c>
      <c r="T70" s="42">
        <f t="shared" si="8"/>
        <v>199</v>
      </c>
    </row>
    <row r="71" spans="1:20" x14ac:dyDescent="0.2">
      <c r="A71" s="35">
        <v>63</v>
      </c>
      <c r="B71" s="58" t="s">
        <v>7</v>
      </c>
      <c r="C71" s="58">
        <v>5</v>
      </c>
      <c r="D71" s="56" t="s">
        <v>244</v>
      </c>
      <c r="E71" s="57">
        <v>48</v>
      </c>
      <c r="F71" s="67"/>
      <c r="G71" s="102">
        <v>1968</v>
      </c>
      <c r="H71" s="102">
        <v>1964</v>
      </c>
      <c r="I71" s="103" t="s">
        <v>28</v>
      </c>
      <c r="J71" s="64">
        <v>33</v>
      </c>
      <c r="K71" s="108" t="s">
        <v>248</v>
      </c>
      <c r="L71" s="107" t="s">
        <v>444</v>
      </c>
      <c r="M71" s="65">
        <v>2034</v>
      </c>
      <c r="N71" s="65">
        <v>2018</v>
      </c>
      <c r="O71" s="59">
        <v>251</v>
      </c>
      <c r="P71" s="66">
        <f t="shared" si="9"/>
        <v>0</v>
      </c>
      <c r="Q71" s="66">
        <f t="shared" si="10"/>
        <v>2269</v>
      </c>
      <c r="R71" s="66"/>
      <c r="S71" s="66">
        <f t="shared" si="11"/>
        <v>0</v>
      </c>
      <c r="T71" s="42">
        <f t="shared" si="8"/>
        <v>2269</v>
      </c>
    </row>
    <row r="72" spans="1:20" x14ac:dyDescent="0.2">
      <c r="A72" s="35">
        <v>64</v>
      </c>
      <c r="B72" s="58" t="s">
        <v>7</v>
      </c>
      <c r="C72" s="58">
        <v>5</v>
      </c>
      <c r="D72" s="112" t="s">
        <v>249</v>
      </c>
      <c r="E72" s="57"/>
      <c r="F72" s="67"/>
      <c r="G72" s="102">
        <v>2517</v>
      </c>
      <c r="H72" s="102">
        <v>2517</v>
      </c>
      <c r="I72" s="103" t="s">
        <v>28</v>
      </c>
      <c r="J72" s="64">
        <v>31</v>
      </c>
      <c r="K72" s="110" t="s">
        <v>250</v>
      </c>
      <c r="L72" s="107" t="s">
        <v>445</v>
      </c>
      <c r="M72" s="65">
        <v>2526</v>
      </c>
      <c r="N72" s="65">
        <v>2526</v>
      </c>
      <c r="O72" s="65">
        <v>626</v>
      </c>
      <c r="P72" s="66">
        <f t="shared" si="9"/>
        <v>0</v>
      </c>
      <c r="Q72" s="66">
        <f t="shared" si="10"/>
        <v>3152</v>
      </c>
      <c r="R72" s="66"/>
      <c r="S72" s="66">
        <f t="shared" si="11"/>
        <v>0</v>
      </c>
      <c r="T72" s="42">
        <f t="shared" si="8"/>
        <v>3152</v>
      </c>
    </row>
    <row r="73" spans="1:20" x14ac:dyDescent="0.2">
      <c r="A73" s="35">
        <v>65</v>
      </c>
      <c r="B73" s="58" t="s">
        <v>7</v>
      </c>
      <c r="C73" s="58">
        <v>5</v>
      </c>
      <c r="D73" s="56" t="s">
        <v>249</v>
      </c>
      <c r="E73" s="57">
        <v>46</v>
      </c>
      <c r="F73" s="67"/>
      <c r="G73" s="102">
        <v>1311</v>
      </c>
      <c r="H73" s="102">
        <v>1305</v>
      </c>
      <c r="I73" s="103" t="s">
        <v>28</v>
      </c>
      <c r="J73" s="64">
        <v>32</v>
      </c>
      <c r="K73" s="104" t="s">
        <v>251</v>
      </c>
      <c r="L73" s="105" t="s">
        <v>446</v>
      </c>
      <c r="M73" s="59">
        <v>1348</v>
      </c>
      <c r="N73" s="65">
        <v>1327</v>
      </c>
      <c r="O73" s="59">
        <v>60</v>
      </c>
      <c r="P73" s="66">
        <f t="shared" si="9"/>
        <v>0</v>
      </c>
      <c r="Q73" s="66">
        <f t="shared" si="10"/>
        <v>1387</v>
      </c>
      <c r="R73" s="66"/>
      <c r="S73" s="66">
        <f t="shared" si="11"/>
        <v>0</v>
      </c>
      <c r="T73" s="42">
        <f t="shared" ref="T73:T104" si="12">P73+Q73+R73+S73</f>
        <v>1387</v>
      </c>
    </row>
    <row r="74" spans="1:20" x14ac:dyDescent="0.2">
      <c r="A74" s="35">
        <v>66</v>
      </c>
      <c r="B74" s="58" t="s">
        <v>7</v>
      </c>
      <c r="C74" s="58">
        <v>5</v>
      </c>
      <c r="D74" s="56" t="s">
        <v>252</v>
      </c>
      <c r="E74" s="63">
        <v>13</v>
      </c>
      <c r="F74" s="67"/>
      <c r="G74" s="102">
        <v>3104</v>
      </c>
      <c r="H74" s="102">
        <v>3104</v>
      </c>
      <c r="I74" s="103" t="s">
        <v>28</v>
      </c>
      <c r="J74" s="64">
        <v>31</v>
      </c>
      <c r="K74" s="104" t="s">
        <v>253</v>
      </c>
      <c r="L74" s="105" t="s">
        <v>447</v>
      </c>
      <c r="M74" s="59">
        <v>3232</v>
      </c>
      <c r="N74" s="65">
        <v>3245</v>
      </c>
      <c r="O74" s="59">
        <v>45</v>
      </c>
      <c r="P74" s="66">
        <f t="shared" si="9"/>
        <v>0</v>
      </c>
      <c r="Q74" s="66">
        <f t="shared" si="10"/>
        <v>3290</v>
      </c>
      <c r="R74" s="66"/>
      <c r="S74" s="66">
        <f t="shared" si="11"/>
        <v>0</v>
      </c>
      <c r="T74" s="42">
        <f t="shared" si="12"/>
        <v>3290</v>
      </c>
    </row>
    <row r="75" spans="1:20" x14ac:dyDescent="0.2">
      <c r="A75" s="35">
        <v>67</v>
      </c>
      <c r="B75" s="58" t="s">
        <v>7</v>
      </c>
      <c r="C75" s="58">
        <v>5</v>
      </c>
      <c r="D75" s="56" t="s">
        <v>254</v>
      </c>
      <c r="E75" s="63">
        <v>1</v>
      </c>
      <c r="F75" s="67"/>
      <c r="G75" s="102">
        <v>30</v>
      </c>
      <c r="H75" s="102">
        <v>30</v>
      </c>
      <c r="I75" s="103" t="s">
        <v>28</v>
      </c>
      <c r="J75" s="64">
        <v>35</v>
      </c>
      <c r="K75" s="104" t="s">
        <v>218</v>
      </c>
      <c r="L75" s="105" t="s">
        <v>439</v>
      </c>
      <c r="M75" s="59">
        <v>30</v>
      </c>
      <c r="N75" s="65">
        <v>30</v>
      </c>
      <c r="O75" s="59">
        <v>0</v>
      </c>
      <c r="P75" s="66">
        <f t="shared" si="9"/>
        <v>0</v>
      </c>
      <c r="Q75" s="66">
        <f t="shared" si="10"/>
        <v>30</v>
      </c>
      <c r="R75" s="66"/>
      <c r="S75" s="66">
        <f t="shared" si="11"/>
        <v>0</v>
      </c>
      <c r="T75" s="42">
        <f t="shared" si="12"/>
        <v>30</v>
      </c>
    </row>
    <row r="76" spans="1:20" x14ac:dyDescent="0.2">
      <c r="A76" s="35">
        <v>68</v>
      </c>
      <c r="B76" s="58" t="s">
        <v>7</v>
      </c>
      <c r="C76" s="58">
        <v>5</v>
      </c>
      <c r="D76" s="56" t="s">
        <v>254</v>
      </c>
      <c r="E76" s="61">
        <v>3</v>
      </c>
      <c r="F76" s="67"/>
      <c r="G76" s="102">
        <v>56</v>
      </c>
      <c r="H76" s="102">
        <v>56</v>
      </c>
      <c r="I76" s="103" t="s">
        <v>28</v>
      </c>
      <c r="J76" s="64">
        <v>35</v>
      </c>
      <c r="K76" s="104" t="s">
        <v>255</v>
      </c>
      <c r="L76" s="105" t="s">
        <v>439</v>
      </c>
      <c r="M76" s="59">
        <v>330</v>
      </c>
      <c r="N76" s="65">
        <v>59</v>
      </c>
      <c r="O76" s="59">
        <v>0</v>
      </c>
      <c r="P76" s="66">
        <f t="shared" si="9"/>
        <v>0</v>
      </c>
      <c r="Q76" s="66">
        <f t="shared" si="10"/>
        <v>59</v>
      </c>
      <c r="R76" s="66"/>
      <c r="S76" s="66">
        <f t="shared" si="11"/>
        <v>0</v>
      </c>
      <c r="T76" s="42">
        <f t="shared" si="12"/>
        <v>59</v>
      </c>
    </row>
    <row r="77" spans="1:20" x14ac:dyDescent="0.2">
      <c r="A77" s="35">
        <v>69</v>
      </c>
      <c r="B77" s="58" t="s">
        <v>7</v>
      </c>
      <c r="C77" s="58">
        <v>5</v>
      </c>
      <c r="D77" s="56" t="s">
        <v>256</v>
      </c>
      <c r="E77" s="61"/>
      <c r="F77" s="67"/>
      <c r="G77" s="102">
        <v>76</v>
      </c>
      <c r="H77" s="102"/>
      <c r="I77" s="103" t="s">
        <v>28</v>
      </c>
      <c r="J77" s="64">
        <v>31</v>
      </c>
      <c r="K77" s="104" t="s">
        <v>257</v>
      </c>
      <c r="L77" s="105" t="s">
        <v>417</v>
      </c>
      <c r="M77" s="59"/>
      <c r="N77" s="65">
        <v>76</v>
      </c>
      <c r="O77" s="59">
        <v>118</v>
      </c>
      <c r="P77" s="66">
        <f t="shared" si="9"/>
        <v>0</v>
      </c>
      <c r="Q77" s="66">
        <f t="shared" si="10"/>
        <v>194</v>
      </c>
      <c r="R77" s="66"/>
      <c r="S77" s="66">
        <f t="shared" si="11"/>
        <v>0</v>
      </c>
      <c r="T77" s="42">
        <f t="shared" si="12"/>
        <v>194</v>
      </c>
    </row>
    <row r="78" spans="1:20" x14ac:dyDescent="0.2">
      <c r="A78" s="35">
        <v>70</v>
      </c>
      <c r="B78" s="35" t="s">
        <v>7</v>
      </c>
      <c r="C78" s="35">
        <v>7</v>
      </c>
      <c r="D78" s="47" t="s">
        <v>261</v>
      </c>
      <c r="E78" s="43">
        <v>8</v>
      </c>
      <c r="F78" s="47"/>
      <c r="G78" s="69">
        <v>1486</v>
      </c>
      <c r="H78" s="69">
        <v>1486</v>
      </c>
      <c r="I78" s="85" t="s">
        <v>28</v>
      </c>
      <c r="J78" s="38">
        <v>23</v>
      </c>
      <c r="K78" s="51" t="s">
        <v>262</v>
      </c>
      <c r="L78" s="88" t="s">
        <v>437</v>
      </c>
      <c r="M78" s="54">
        <v>1840</v>
      </c>
      <c r="N78" s="39">
        <v>1499</v>
      </c>
      <c r="O78" s="54">
        <v>0</v>
      </c>
      <c r="P78" s="44">
        <f t="shared" si="9"/>
        <v>1499</v>
      </c>
      <c r="Q78" s="44">
        <f t="shared" si="10"/>
        <v>0</v>
      </c>
      <c r="R78" s="44"/>
      <c r="S78" s="44">
        <f t="shared" si="11"/>
        <v>0</v>
      </c>
      <c r="T78" s="42">
        <f t="shared" si="12"/>
        <v>1499</v>
      </c>
    </row>
    <row r="79" spans="1:20" x14ac:dyDescent="0.2">
      <c r="A79" s="35">
        <v>71</v>
      </c>
      <c r="B79" s="35" t="s">
        <v>7</v>
      </c>
      <c r="C79" s="35">
        <v>7</v>
      </c>
      <c r="D79" s="47" t="s">
        <v>261</v>
      </c>
      <c r="E79" s="43">
        <v>8</v>
      </c>
      <c r="F79" s="47" t="s">
        <v>6</v>
      </c>
      <c r="G79" s="69">
        <v>0</v>
      </c>
      <c r="H79" s="69">
        <v>0</v>
      </c>
      <c r="I79" s="85"/>
      <c r="J79" s="38"/>
      <c r="K79" s="51"/>
      <c r="L79" s="88" t="s">
        <v>448</v>
      </c>
      <c r="M79" s="54"/>
      <c r="N79" s="39">
        <f>H79</f>
        <v>0</v>
      </c>
      <c r="O79" s="54">
        <v>233</v>
      </c>
      <c r="P79" s="44">
        <f t="shared" si="9"/>
        <v>233</v>
      </c>
      <c r="Q79" s="44">
        <f t="shared" si="10"/>
        <v>0</v>
      </c>
      <c r="R79" s="44"/>
      <c r="S79" s="44">
        <f t="shared" si="11"/>
        <v>0</v>
      </c>
      <c r="T79" s="42">
        <f t="shared" si="12"/>
        <v>233</v>
      </c>
    </row>
    <row r="80" spans="1:20" x14ac:dyDescent="0.2">
      <c r="A80" s="35">
        <v>72</v>
      </c>
      <c r="B80" s="35" t="s">
        <v>7</v>
      </c>
      <c r="C80" s="35">
        <v>7</v>
      </c>
      <c r="D80" s="47" t="s">
        <v>261</v>
      </c>
      <c r="E80" s="43">
        <v>9</v>
      </c>
      <c r="F80" s="47" t="s">
        <v>6</v>
      </c>
      <c r="G80" s="69">
        <v>0</v>
      </c>
      <c r="H80" s="69">
        <v>0</v>
      </c>
      <c r="I80" s="85"/>
      <c r="J80" s="38"/>
      <c r="K80" s="51"/>
      <c r="L80" s="88" t="s">
        <v>448</v>
      </c>
      <c r="M80" s="54"/>
      <c r="N80" s="39">
        <f>H80</f>
        <v>0</v>
      </c>
      <c r="O80" s="54">
        <v>364</v>
      </c>
      <c r="P80" s="44">
        <f t="shared" si="9"/>
        <v>364</v>
      </c>
      <c r="Q80" s="44">
        <f t="shared" si="10"/>
        <v>0</v>
      </c>
      <c r="R80" s="44"/>
      <c r="S80" s="44">
        <f t="shared" si="11"/>
        <v>0</v>
      </c>
      <c r="T80" s="42">
        <f t="shared" si="12"/>
        <v>364</v>
      </c>
    </row>
    <row r="81" spans="1:20" x14ac:dyDescent="0.2">
      <c r="A81" s="35">
        <v>73</v>
      </c>
      <c r="B81" s="35" t="s">
        <v>7</v>
      </c>
      <c r="C81" s="35">
        <v>7</v>
      </c>
      <c r="D81" s="47" t="s">
        <v>263</v>
      </c>
      <c r="E81" s="43">
        <v>18</v>
      </c>
      <c r="F81" s="37"/>
      <c r="G81" s="69">
        <v>948</v>
      </c>
      <c r="H81" s="69">
        <v>948</v>
      </c>
      <c r="I81" s="85" t="s">
        <v>28</v>
      </c>
      <c r="J81" s="38">
        <v>6</v>
      </c>
      <c r="K81" s="71" t="s">
        <v>264</v>
      </c>
      <c r="L81" s="88" t="s">
        <v>407</v>
      </c>
      <c r="M81" s="54">
        <v>2224</v>
      </c>
      <c r="N81" s="39">
        <v>897</v>
      </c>
      <c r="O81" s="54">
        <v>0</v>
      </c>
      <c r="P81" s="44">
        <f t="shared" si="9"/>
        <v>897</v>
      </c>
      <c r="Q81" s="44">
        <f t="shared" si="10"/>
        <v>0</v>
      </c>
      <c r="R81" s="44"/>
      <c r="S81" s="44">
        <f t="shared" si="11"/>
        <v>0</v>
      </c>
      <c r="T81" s="42">
        <f t="shared" si="12"/>
        <v>897</v>
      </c>
    </row>
    <row r="82" spans="1:20" x14ac:dyDescent="0.2">
      <c r="A82" s="35">
        <v>74</v>
      </c>
      <c r="B82" s="35" t="s">
        <v>7</v>
      </c>
      <c r="C82" s="35">
        <v>7</v>
      </c>
      <c r="D82" s="47" t="s">
        <v>265</v>
      </c>
      <c r="E82" s="43">
        <v>32</v>
      </c>
      <c r="F82" s="37"/>
      <c r="G82" s="69">
        <v>0</v>
      </c>
      <c r="H82" s="69">
        <v>0</v>
      </c>
      <c r="I82" s="85"/>
      <c r="J82" s="38"/>
      <c r="K82" s="51"/>
      <c r="L82" s="88" t="s">
        <v>449</v>
      </c>
      <c r="M82" s="54"/>
      <c r="N82" s="39">
        <f>H82</f>
        <v>0</v>
      </c>
      <c r="O82" s="54">
        <v>47</v>
      </c>
      <c r="P82" s="44">
        <f t="shared" si="9"/>
        <v>47</v>
      </c>
      <c r="Q82" s="44">
        <f t="shared" si="10"/>
        <v>0</v>
      </c>
      <c r="R82" s="44"/>
      <c r="S82" s="44">
        <f t="shared" si="11"/>
        <v>0</v>
      </c>
      <c r="T82" s="42">
        <f t="shared" si="12"/>
        <v>47</v>
      </c>
    </row>
    <row r="83" spans="1:20" x14ac:dyDescent="0.2">
      <c r="A83" s="35">
        <v>75</v>
      </c>
      <c r="B83" s="35" t="s">
        <v>7</v>
      </c>
      <c r="C83" s="35">
        <v>7</v>
      </c>
      <c r="D83" s="47" t="s">
        <v>265</v>
      </c>
      <c r="E83" s="43">
        <v>40</v>
      </c>
      <c r="F83" s="37"/>
      <c r="G83" s="69">
        <v>0</v>
      </c>
      <c r="H83" s="69">
        <v>0</v>
      </c>
      <c r="I83" s="85"/>
      <c r="J83" s="38"/>
      <c r="K83" s="71"/>
      <c r="L83" s="88" t="s">
        <v>450</v>
      </c>
      <c r="M83" s="54"/>
      <c r="N83" s="39">
        <f>H83</f>
        <v>0</v>
      </c>
      <c r="O83" s="54">
        <v>34</v>
      </c>
      <c r="P83" s="44">
        <f t="shared" si="9"/>
        <v>34</v>
      </c>
      <c r="Q83" s="44">
        <f t="shared" si="10"/>
        <v>0</v>
      </c>
      <c r="R83" s="44"/>
      <c r="S83" s="44">
        <f t="shared" si="11"/>
        <v>0</v>
      </c>
      <c r="T83" s="42">
        <f t="shared" si="12"/>
        <v>34</v>
      </c>
    </row>
    <row r="84" spans="1:20" x14ac:dyDescent="0.2">
      <c r="A84" s="35">
        <v>76</v>
      </c>
      <c r="B84" s="35" t="s">
        <v>7</v>
      </c>
      <c r="C84" s="35">
        <v>7</v>
      </c>
      <c r="D84" s="47" t="s">
        <v>265</v>
      </c>
      <c r="E84" s="43">
        <v>42</v>
      </c>
      <c r="F84" s="37"/>
      <c r="G84" s="69">
        <v>0</v>
      </c>
      <c r="H84" s="69">
        <v>0</v>
      </c>
      <c r="I84" s="85"/>
      <c r="J84" s="38"/>
      <c r="K84" s="71"/>
      <c r="L84" s="88" t="s">
        <v>450</v>
      </c>
      <c r="M84" s="54"/>
      <c r="N84" s="39">
        <f>H84</f>
        <v>0</v>
      </c>
      <c r="O84" s="54">
        <v>152</v>
      </c>
      <c r="P84" s="44">
        <f t="shared" si="9"/>
        <v>152</v>
      </c>
      <c r="Q84" s="44">
        <f t="shared" si="10"/>
        <v>0</v>
      </c>
      <c r="R84" s="44"/>
      <c r="S84" s="44">
        <f t="shared" si="11"/>
        <v>0</v>
      </c>
      <c r="T84" s="42">
        <f t="shared" si="12"/>
        <v>152</v>
      </c>
    </row>
    <row r="85" spans="1:20" x14ac:dyDescent="0.2">
      <c r="A85" s="35">
        <v>77</v>
      </c>
      <c r="B85" s="35" t="s">
        <v>7</v>
      </c>
      <c r="C85" s="35">
        <v>7</v>
      </c>
      <c r="D85" s="47" t="s">
        <v>266</v>
      </c>
      <c r="E85" s="45">
        <v>3</v>
      </c>
      <c r="F85" s="37"/>
      <c r="G85" s="69">
        <v>1308</v>
      </c>
      <c r="H85" s="69">
        <v>1288</v>
      </c>
      <c r="I85" s="85" t="s">
        <v>28</v>
      </c>
      <c r="J85" s="53">
        <v>35</v>
      </c>
      <c r="K85" s="70" t="s">
        <v>267</v>
      </c>
      <c r="L85" s="87" t="s">
        <v>426</v>
      </c>
      <c r="M85" s="39">
        <v>1625</v>
      </c>
      <c r="N85" s="39">
        <v>1443</v>
      </c>
      <c r="O85" s="54">
        <v>12</v>
      </c>
      <c r="P85" s="44">
        <f t="shared" si="9"/>
        <v>1455</v>
      </c>
      <c r="Q85" s="44">
        <f t="shared" si="10"/>
        <v>0</v>
      </c>
      <c r="R85" s="44"/>
      <c r="S85" s="44">
        <f t="shared" si="11"/>
        <v>0</v>
      </c>
      <c r="T85" s="42">
        <f t="shared" si="12"/>
        <v>1455</v>
      </c>
    </row>
    <row r="86" spans="1:20" x14ac:dyDescent="0.2">
      <c r="A86" s="35">
        <v>78</v>
      </c>
      <c r="B86" s="35" t="s">
        <v>7</v>
      </c>
      <c r="C86" s="35">
        <v>7</v>
      </c>
      <c r="D86" s="47" t="s">
        <v>266</v>
      </c>
      <c r="E86" s="43">
        <v>12</v>
      </c>
      <c r="F86" s="37"/>
      <c r="G86" s="69">
        <v>30</v>
      </c>
      <c r="H86" s="69">
        <v>30</v>
      </c>
      <c r="I86" s="85" t="s">
        <v>28</v>
      </c>
      <c r="J86" s="38">
        <v>35</v>
      </c>
      <c r="K86" s="51" t="s">
        <v>268</v>
      </c>
      <c r="L86" s="87" t="s">
        <v>439</v>
      </c>
      <c r="M86" s="39">
        <v>45</v>
      </c>
      <c r="N86" s="39">
        <v>34</v>
      </c>
      <c r="O86" s="54">
        <v>0</v>
      </c>
      <c r="P86" s="44">
        <f t="shared" si="9"/>
        <v>34</v>
      </c>
      <c r="Q86" s="44">
        <f t="shared" si="10"/>
        <v>0</v>
      </c>
      <c r="R86" s="44"/>
      <c r="S86" s="44">
        <f t="shared" si="11"/>
        <v>0</v>
      </c>
      <c r="T86" s="42">
        <f t="shared" si="12"/>
        <v>34</v>
      </c>
    </row>
    <row r="87" spans="1:20" x14ac:dyDescent="0.2">
      <c r="A87" s="35">
        <v>79</v>
      </c>
      <c r="B87" s="35" t="s">
        <v>7</v>
      </c>
      <c r="C87" s="35">
        <v>7</v>
      </c>
      <c r="D87" s="47" t="s">
        <v>266</v>
      </c>
      <c r="E87" s="43"/>
      <c r="F87" s="37"/>
      <c r="G87" s="69">
        <v>1413</v>
      </c>
      <c r="H87" s="69">
        <v>1413</v>
      </c>
      <c r="I87" s="85" t="s">
        <v>28</v>
      </c>
      <c r="J87" s="38">
        <v>35</v>
      </c>
      <c r="K87" s="51">
        <v>28</v>
      </c>
      <c r="L87" s="87" t="s">
        <v>428</v>
      </c>
      <c r="M87" s="54">
        <v>1413</v>
      </c>
      <c r="N87" s="39">
        <v>1408</v>
      </c>
      <c r="O87" s="54">
        <v>11</v>
      </c>
      <c r="P87" s="44">
        <f t="shared" si="9"/>
        <v>1419</v>
      </c>
      <c r="Q87" s="44">
        <f t="shared" si="10"/>
        <v>0</v>
      </c>
      <c r="R87" s="44"/>
      <c r="S87" s="44">
        <f t="shared" si="11"/>
        <v>0</v>
      </c>
      <c r="T87" s="42">
        <f t="shared" si="12"/>
        <v>1419</v>
      </c>
    </row>
    <row r="88" spans="1:20" x14ac:dyDescent="0.2">
      <c r="A88" s="35">
        <v>80</v>
      </c>
      <c r="B88" s="58" t="s">
        <v>7</v>
      </c>
      <c r="C88" s="58">
        <v>5</v>
      </c>
      <c r="D88" s="56" t="s">
        <v>269</v>
      </c>
      <c r="E88" s="61">
        <v>3</v>
      </c>
      <c r="F88" s="67"/>
      <c r="G88" s="102">
        <v>650</v>
      </c>
      <c r="H88" s="102">
        <v>600</v>
      </c>
      <c r="I88" s="103" t="s">
        <v>28</v>
      </c>
      <c r="J88" s="64">
        <v>30</v>
      </c>
      <c r="K88" s="110" t="s">
        <v>270</v>
      </c>
      <c r="L88" s="107" t="s">
        <v>412</v>
      </c>
      <c r="M88" s="65">
        <v>769</v>
      </c>
      <c r="N88" s="65">
        <v>665</v>
      </c>
      <c r="O88" s="59">
        <v>0</v>
      </c>
      <c r="P88" s="66">
        <f t="shared" si="9"/>
        <v>0</v>
      </c>
      <c r="Q88" s="66">
        <f t="shared" si="10"/>
        <v>665</v>
      </c>
      <c r="R88" s="66"/>
      <c r="S88" s="66">
        <f t="shared" si="11"/>
        <v>0</v>
      </c>
      <c r="T88" s="42">
        <f t="shared" si="12"/>
        <v>665</v>
      </c>
    </row>
    <row r="89" spans="1:20" x14ac:dyDescent="0.2">
      <c r="A89" s="35">
        <v>81</v>
      </c>
      <c r="B89" s="35" t="s">
        <v>7</v>
      </c>
      <c r="C89" s="35">
        <v>7</v>
      </c>
      <c r="D89" s="47" t="s">
        <v>271</v>
      </c>
      <c r="E89" s="43">
        <v>1</v>
      </c>
      <c r="F89" s="47" t="s">
        <v>6</v>
      </c>
      <c r="G89" s="69">
        <v>59</v>
      </c>
      <c r="H89" s="69">
        <v>59</v>
      </c>
      <c r="I89" s="85" t="s">
        <v>28</v>
      </c>
      <c r="J89" s="38">
        <v>32</v>
      </c>
      <c r="K89" s="71" t="s">
        <v>272</v>
      </c>
      <c r="L89" s="88" t="s">
        <v>451</v>
      </c>
      <c r="M89" s="54">
        <v>360</v>
      </c>
      <c r="N89" s="39">
        <v>66</v>
      </c>
      <c r="O89" s="54">
        <v>122</v>
      </c>
      <c r="P89" s="44">
        <f t="shared" si="9"/>
        <v>188</v>
      </c>
      <c r="Q89" s="44">
        <f t="shared" si="10"/>
        <v>0</v>
      </c>
      <c r="R89" s="44"/>
      <c r="S89" s="44">
        <f t="shared" si="11"/>
        <v>0</v>
      </c>
      <c r="T89" s="42">
        <f t="shared" si="12"/>
        <v>188</v>
      </c>
    </row>
    <row r="90" spans="1:20" x14ac:dyDescent="0.2">
      <c r="A90" s="35">
        <v>82</v>
      </c>
      <c r="B90" s="35" t="s">
        <v>7</v>
      </c>
      <c r="C90" s="35">
        <v>7</v>
      </c>
      <c r="D90" s="47" t="s">
        <v>273</v>
      </c>
      <c r="E90" s="36">
        <v>2</v>
      </c>
      <c r="F90" s="37"/>
      <c r="G90" s="69">
        <v>215</v>
      </c>
      <c r="H90" s="69">
        <v>215</v>
      </c>
      <c r="I90" s="85" t="s">
        <v>28</v>
      </c>
      <c r="J90" s="38">
        <v>23</v>
      </c>
      <c r="K90" s="51" t="s">
        <v>274</v>
      </c>
      <c r="L90" s="87" t="s">
        <v>452</v>
      </c>
      <c r="M90" s="54">
        <v>222</v>
      </c>
      <c r="N90" s="39">
        <v>221</v>
      </c>
      <c r="O90" s="54">
        <v>43</v>
      </c>
      <c r="P90" s="44">
        <f t="shared" si="9"/>
        <v>264</v>
      </c>
      <c r="Q90" s="44">
        <f t="shared" si="10"/>
        <v>0</v>
      </c>
      <c r="R90" s="44"/>
      <c r="S90" s="44">
        <f t="shared" si="11"/>
        <v>0</v>
      </c>
      <c r="T90" s="42">
        <f t="shared" si="12"/>
        <v>264</v>
      </c>
    </row>
    <row r="91" spans="1:20" x14ac:dyDescent="0.2">
      <c r="A91" s="35">
        <v>83</v>
      </c>
      <c r="B91" s="58" t="s">
        <v>7</v>
      </c>
      <c r="C91" s="58">
        <v>5</v>
      </c>
      <c r="D91" s="112" t="s">
        <v>273</v>
      </c>
      <c r="E91" s="57">
        <v>7</v>
      </c>
      <c r="F91" s="67">
        <v>9</v>
      </c>
      <c r="G91" s="102">
        <v>148</v>
      </c>
      <c r="H91" s="102">
        <v>148</v>
      </c>
      <c r="I91" s="103" t="s">
        <v>28</v>
      </c>
      <c r="J91" s="64">
        <v>22</v>
      </c>
      <c r="K91" s="108" t="s">
        <v>275</v>
      </c>
      <c r="L91" s="105" t="s">
        <v>453</v>
      </c>
      <c r="M91" s="65">
        <v>148</v>
      </c>
      <c r="N91" s="65">
        <f>H91</f>
        <v>148</v>
      </c>
      <c r="O91" s="65">
        <v>24</v>
      </c>
      <c r="P91" s="66">
        <f t="shared" si="9"/>
        <v>0</v>
      </c>
      <c r="Q91" s="66">
        <f t="shared" si="10"/>
        <v>172</v>
      </c>
      <c r="R91" s="66"/>
      <c r="S91" s="66">
        <f t="shared" si="11"/>
        <v>0</v>
      </c>
      <c r="T91" s="42">
        <f t="shared" si="12"/>
        <v>172</v>
      </c>
    </row>
    <row r="92" spans="1:20" x14ac:dyDescent="0.2">
      <c r="A92" s="35">
        <v>84</v>
      </c>
      <c r="B92" s="58" t="s">
        <v>7</v>
      </c>
      <c r="C92" s="58">
        <v>5</v>
      </c>
      <c r="D92" s="56" t="s">
        <v>273</v>
      </c>
      <c r="E92" s="61">
        <v>27</v>
      </c>
      <c r="F92" s="67"/>
      <c r="G92" s="102">
        <v>781</v>
      </c>
      <c r="H92" s="102">
        <v>781</v>
      </c>
      <c r="I92" s="103" t="s">
        <v>28</v>
      </c>
      <c r="J92" s="62">
        <v>22</v>
      </c>
      <c r="K92" s="106" t="s">
        <v>251</v>
      </c>
      <c r="L92" s="114" t="s">
        <v>454</v>
      </c>
      <c r="M92" s="65">
        <v>781</v>
      </c>
      <c r="N92" s="65">
        <v>205</v>
      </c>
      <c r="O92" s="59">
        <v>32</v>
      </c>
      <c r="P92" s="66">
        <f t="shared" si="9"/>
        <v>0</v>
      </c>
      <c r="Q92" s="66">
        <f t="shared" si="10"/>
        <v>237</v>
      </c>
      <c r="R92" s="66"/>
      <c r="S92" s="66">
        <f t="shared" si="11"/>
        <v>0</v>
      </c>
      <c r="T92" s="42">
        <f t="shared" si="12"/>
        <v>237</v>
      </c>
    </row>
    <row r="93" spans="1:20" x14ac:dyDescent="0.2">
      <c r="A93" s="35">
        <v>85</v>
      </c>
      <c r="B93" s="58" t="s">
        <v>7</v>
      </c>
      <c r="C93" s="58">
        <v>5</v>
      </c>
      <c r="D93" s="56" t="s">
        <v>273</v>
      </c>
      <c r="E93" s="57">
        <v>31</v>
      </c>
      <c r="F93" s="67"/>
      <c r="G93" s="102">
        <v>0</v>
      </c>
      <c r="H93" s="102">
        <v>0</v>
      </c>
      <c r="I93" s="103"/>
      <c r="J93" s="64"/>
      <c r="K93" s="104"/>
      <c r="L93" s="114" t="s">
        <v>454</v>
      </c>
      <c r="M93" s="59"/>
      <c r="N93" s="65">
        <f>H93</f>
        <v>0</v>
      </c>
      <c r="O93" s="59">
        <v>63</v>
      </c>
      <c r="P93" s="66">
        <f t="shared" si="9"/>
        <v>0</v>
      </c>
      <c r="Q93" s="66">
        <f t="shared" si="10"/>
        <v>63</v>
      </c>
      <c r="R93" s="66"/>
      <c r="S93" s="66">
        <f t="shared" si="11"/>
        <v>0</v>
      </c>
      <c r="T93" s="42">
        <f t="shared" si="12"/>
        <v>63</v>
      </c>
    </row>
    <row r="94" spans="1:20" x14ac:dyDescent="0.2">
      <c r="A94" s="35">
        <v>86</v>
      </c>
      <c r="B94" s="58" t="s">
        <v>7</v>
      </c>
      <c r="C94" s="58">
        <v>5</v>
      </c>
      <c r="D94" s="56" t="s">
        <v>273</v>
      </c>
      <c r="E94" s="57">
        <v>33</v>
      </c>
      <c r="F94" s="67"/>
      <c r="G94" s="102">
        <v>1042</v>
      </c>
      <c r="H94" s="102">
        <v>1042</v>
      </c>
      <c r="I94" s="103" t="s">
        <v>28</v>
      </c>
      <c r="J94" s="64">
        <v>22</v>
      </c>
      <c r="K94" s="104" t="s">
        <v>276</v>
      </c>
      <c r="L94" s="114" t="s">
        <v>454</v>
      </c>
      <c r="M94" s="59">
        <v>1553</v>
      </c>
      <c r="N94" s="65">
        <v>1045</v>
      </c>
      <c r="O94" s="59">
        <v>101</v>
      </c>
      <c r="P94" s="66">
        <f t="shared" si="9"/>
        <v>0</v>
      </c>
      <c r="Q94" s="66">
        <f t="shared" si="10"/>
        <v>1146</v>
      </c>
      <c r="R94" s="66"/>
      <c r="S94" s="66">
        <f t="shared" si="11"/>
        <v>0</v>
      </c>
      <c r="T94" s="42">
        <f t="shared" si="12"/>
        <v>1146</v>
      </c>
    </row>
    <row r="95" spans="1:20" x14ac:dyDescent="0.2">
      <c r="A95" s="35">
        <v>87</v>
      </c>
      <c r="B95" s="35" t="s">
        <v>7</v>
      </c>
      <c r="C95" s="35">
        <v>7</v>
      </c>
      <c r="D95" s="47" t="s">
        <v>273</v>
      </c>
      <c r="E95" s="43">
        <v>34</v>
      </c>
      <c r="F95" s="37"/>
      <c r="G95" s="69">
        <v>1168</v>
      </c>
      <c r="H95" s="69">
        <v>1152</v>
      </c>
      <c r="I95" s="85" t="s">
        <v>28</v>
      </c>
      <c r="J95" s="53">
        <v>23</v>
      </c>
      <c r="K95" s="70" t="s">
        <v>277</v>
      </c>
      <c r="L95" s="115" t="s">
        <v>455</v>
      </c>
      <c r="M95" s="39">
        <v>1168</v>
      </c>
      <c r="N95" s="39">
        <v>1150</v>
      </c>
      <c r="O95" s="39">
        <v>259</v>
      </c>
      <c r="P95" s="44">
        <f t="shared" si="9"/>
        <v>1409</v>
      </c>
      <c r="Q95" s="44">
        <f t="shared" si="10"/>
        <v>0</v>
      </c>
      <c r="R95" s="44"/>
      <c r="S95" s="44">
        <f t="shared" si="11"/>
        <v>0</v>
      </c>
      <c r="T95" s="42">
        <f t="shared" si="12"/>
        <v>1409</v>
      </c>
    </row>
    <row r="96" spans="1:20" x14ac:dyDescent="0.2">
      <c r="A96" s="35">
        <v>88</v>
      </c>
      <c r="B96" s="58" t="s">
        <v>7</v>
      </c>
      <c r="C96" s="58">
        <v>5</v>
      </c>
      <c r="D96" s="56" t="s">
        <v>273</v>
      </c>
      <c r="E96" s="57">
        <v>38</v>
      </c>
      <c r="F96" s="67"/>
      <c r="G96" s="102">
        <v>546</v>
      </c>
      <c r="H96" s="102">
        <v>546</v>
      </c>
      <c r="I96" s="103" t="s">
        <v>28</v>
      </c>
      <c r="J96" s="64">
        <v>23</v>
      </c>
      <c r="K96" s="104" t="s">
        <v>278</v>
      </c>
      <c r="L96" s="114" t="s">
        <v>456</v>
      </c>
      <c r="M96" s="59">
        <v>1660</v>
      </c>
      <c r="N96" s="65">
        <v>526</v>
      </c>
      <c r="O96" s="59">
        <v>45</v>
      </c>
      <c r="P96" s="66">
        <f t="shared" si="9"/>
        <v>0</v>
      </c>
      <c r="Q96" s="66">
        <f t="shared" si="10"/>
        <v>571</v>
      </c>
      <c r="R96" s="66"/>
      <c r="S96" s="66">
        <f t="shared" si="11"/>
        <v>0</v>
      </c>
      <c r="T96" s="42">
        <f t="shared" si="12"/>
        <v>571</v>
      </c>
    </row>
    <row r="97" spans="1:20" x14ac:dyDescent="0.2">
      <c r="A97" s="35">
        <v>89</v>
      </c>
      <c r="B97" s="58" t="s">
        <v>7</v>
      </c>
      <c r="C97" s="58">
        <v>5</v>
      </c>
      <c r="D97" s="56" t="s">
        <v>273</v>
      </c>
      <c r="E97" s="57">
        <v>40</v>
      </c>
      <c r="F97" s="67"/>
      <c r="G97" s="102">
        <v>0</v>
      </c>
      <c r="H97" s="102">
        <v>0</v>
      </c>
      <c r="I97" s="103"/>
      <c r="J97" s="64"/>
      <c r="K97" s="104"/>
      <c r="L97" s="114" t="s">
        <v>456</v>
      </c>
      <c r="M97" s="59"/>
      <c r="N97" s="65">
        <f>H97</f>
        <v>0</v>
      </c>
      <c r="O97" s="59">
        <v>47</v>
      </c>
      <c r="P97" s="66">
        <f t="shared" si="9"/>
        <v>0</v>
      </c>
      <c r="Q97" s="66">
        <f t="shared" si="10"/>
        <v>47</v>
      </c>
      <c r="R97" s="66"/>
      <c r="S97" s="66">
        <f t="shared" si="11"/>
        <v>0</v>
      </c>
      <c r="T97" s="42">
        <f t="shared" si="12"/>
        <v>47</v>
      </c>
    </row>
    <row r="98" spans="1:20" x14ac:dyDescent="0.2">
      <c r="A98" s="35">
        <v>90</v>
      </c>
      <c r="B98" s="58" t="s">
        <v>7</v>
      </c>
      <c r="C98" s="58">
        <v>5</v>
      </c>
      <c r="D98" s="56" t="s">
        <v>273</v>
      </c>
      <c r="E98" s="57">
        <v>46</v>
      </c>
      <c r="F98" s="67"/>
      <c r="G98" s="102">
        <v>0</v>
      </c>
      <c r="H98" s="102">
        <v>0</v>
      </c>
      <c r="I98" s="103"/>
      <c r="J98" s="64"/>
      <c r="K98" s="104"/>
      <c r="L98" s="114" t="s">
        <v>456</v>
      </c>
      <c r="M98" s="59"/>
      <c r="N98" s="65">
        <f>H98</f>
        <v>0</v>
      </c>
      <c r="O98" s="59">
        <v>47</v>
      </c>
      <c r="P98" s="66">
        <f t="shared" si="9"/>
        <v>0</v>
      </c>
      <c r="Q98" s="66">
        <f t="shared" si="10"/>
        <v>47</v>
      </c>
      <c r="R98" s="66"/>
      <c r="S98" s="66">
        <f t="shared" si="11"/>
        <v>0</v>
      </c>
      <c r="T98" s="42">
        <f t="shared" si="12"/>
        <v>47</v>
      </c>
    </row>
    <row r="99" spans="1:20" x14ac:dyDescent="0.2">
      <c r="A99" s="35">
        <v>91</v>
      </c>
      <c r="B99" s="58" t="s">
        <v>7</v>
      </c>
      <c r="C99" s="58">
        <v>5</v>
      </c>
      <c r="D99" s="56" t="s">
        <v>273</v>
      </c>
      <c r="E99" s="57">
        <v>48</v>
      </c>
      <c r="F99" s="67"/>
      <c r="G99" s="102">
        <v>0</v>
      </c>
      <c r="H99" s="102">
        <v>0</v>
      </c>
      <c r="I99" s="103"/>
      <c r="J99" s="64"/>
      <c r="K99" s="104"/>
      <c r="L99" s="114" t="s">
        <v>456</v>
      </c>
      <c r="M99" s="59"/>
      <c r="N99" s="65">
        <f>H99</f>
        <v>0</v>
      </c>
      <c r="O99" s="59">
        <v>45</v>
      </c>
      <c r="P99" s="66">
        <f t="shared" si="9"/>
        <v>0</v>
      </c>
      <c r="Q99" s="66">
        <f t="shared" si="10"/>
        <v>45</v>
      </c>
      <c r="R99" s="66"/>
      <c r="S99" s="66">
        <f t="shared" si="11"/>
        <v>0</v>
      </c>
      <c r="T99" s="42">
        <f t="shared" si="12"/>
        <v>45</v>
      </c>
    </row>
    <row r="100" spans="1:20" x14ac:dyDescent="0.2">
      <c r="A100" s="35">
        <v>92</v>
      </c>
      <c r="B100" s="58" t="s">
        <v>7</v>
      </c>
      <c r="C100" s="58">
        <v>5</v>
      </c>
      <c r="D100" s="56" t="s">
        <v>273</v>
      </c>
      <c r="E100" s="57">
        <v>50</v>
      </c>
      <c r="F100" s="67"/>
      <c r="G100" s="102">
        <v>0</v>
      </c>
      <c r="H100" s="102">
        <v>0</v>
      </c>
      <c r="I100" s="103"/>
      <c r="J100" s="64"/>
      <c r="K100" s="104"/>
      <c r="L100" s="114" t="s">
        <v>456</v>
      </c>
      <c r="M100" s="59"/>
      <c r="N100" s="65">
        <f>H100</f>
        <v>0</v>
      </c>
      <c r="O100" s="59">
        <v>288</v>
      </c>
      <c r="P100" s="66">
        <f t="shared" si="9"/>
        <v>0</v>
      </c>
      <c r="Q100" s="66">
        <f t="shared" si="10"/>
        <v>288</v>
      </c>
      <c r="R100" s="66"/>
      <c r="S100" s="66">
        <f t="shared" si="11"/>
        <v>0</v>
      </c>
      <c r="T100" s="42">
        <f t="shared" si="12"/>
        <v>288</v>
      </c>
    </row>
    <row r="101" spans="1:20" x14ac:dyDescent="0.2">
      <c r="A101" s="35">
        <v>93</v>
      </c>
      <c r="B101" s="58" t="s">
        <v>7</v>
      </c>
      <c r="C101" s="58">
        <v>5</v>
      </c>
      <c r="D101" s="56" t="s">
        <v>273</v>
      </c>
      <c r="E101" s="57">
        <v>69</v>
      </c>
      <c r="F101" s="67"/>
      <c r="G101" s="102">
        <v>147</v>
      </c>
      <c r="H101" s="102">
        <v>147</v>
      </c>
      <c r="I101" s="103" t="s">
        <v>28</v>
      </c>
      <c r="J101" s="64">
        <v>29</v>
      </c>
      <c r="K101" s="110">
        <v>6</v>
      </c>
      <c r="L101" s="105" t="s">
        <v>457</v>
      </c>
      <c r="M101" s="59">
        <v>467</v>
      </c>
      <c r="N101" s="65">
        <v>172</v>
      </c>
      <c r="O101" s="59">
        <v>106</v>
      </c>
      <c r="P101" s="66">
        <f t="shared" si="9"/>
        <v>0</v>
      </c>
      <c r="Q101" s="66">
        <f t="shared" si="10"/>
        <v>278</v>
      </c>
      <c r="R101" s="66"/>
      <c r="S101" s="66">
        <f t="shared" si="11"/>
        <v>0</v>
      </c>
      <c r="T101" s="42">
        <f t="shared" si="12"/>
        <v>278</v>
      </c>
    </row>
    <row r="102" spans="1:20" x14ac:dyDescent="0.2">
      <c r="A102" s="35">
        <v>94</v>
      </c>
      <c r="B102" s="58" t="s">
        <v>7</v>
      </c>
      <c r="C102" s="58">
        <v>5</v>
      </c>
      <c r="D102" s="56" t="s">
        <v>282</v>
      </c>
      <c r="E102" s="57">
        <v>4</v>
      </c>
      <c r="F102" s="67"/>
      <c r="G102" s="102">
        <v>884</v>
      </c>
      <c r="H102" s="102">
        <v>884</v>
      </c>
      <c r="I102" s="103" t="s">
        <v>28</v>
      </c>
      <c r="J102" s="64">
        <v>30</v>
      </c>
      <c r="K102" s="104" t="s">
        <v>283</v>
      </c>
      <c r="L102" s="105" t="s">
        <v>415</v>
      </c>
      <c r="M102" s="59">
        <v>2936</v>
      </c>
      <c r="N102" s="65">
        <v>812</v>
      </c>
      <c r="O102" s="59">
        <v>256</v>
      </c>
      <c r="P102" s="66">
        <f t="shared" si="9"/>
        <v>0</v>
      </c>
      <c r="Q102" s="66">
        <f t="shared" si="10"/>
        <v>1068</v>
      </c>
      <c r="R102" s="66"/>
      <c r="S102" s="66">
        <f t="shared" si="11"/>
        <v>0</v>
      </c>
      <c r="T102" s="42">
        <f t="shared" si="12"/>
        <v>1068</v>
      </c>
    </row>
    <row r="103" spans="1:20" x14ac:dyDescent="0.2">
      <c r="A103" s="35">
        <v>95</v>
      </c>
      <c r="B103" s="58" t="s">
        <v>7</v>
      </c>
      <c r="C103" s="58">
        <v>5</v>
      </c>
      <c r="D103" s="56" t="s">
        <v>284</v>
      </c>
      <c r="E103" s="57">
        <v>4</v>
      </c>
      <c r="F103" s="67"/>
      <c r="G103" s="102">
        <v>923</v>
      </c>
      <c r="H103" s="102">
        <v>902</v>
      </c>
      <c r="I103" s="103" t="s">
        <v>28</v>
      </c>
      <c r="J103" s="64">
        <v>7</v>
      </c>
      <c r="K103" s="110" t="s">
        <v>285</v>
      </c>
      <c r="L103" s="107" t="s">
        <v>458</v>
      </c>
      <c r="M103" s="65">
        <v>2172</v>
      </c>
      <c r="N103" s="65">
        <v>906</v>
      </c>
      <c r="O103" s="59">
        <v>0</v>
      </c>
      <c r="P103" s="66">
        <f t="shared" si="9"/>
        <v>0</v>
      </c>
      <c r="Q103" s="66">
        <f t="shared" si="10"/>
        <v>906</v>
      </c>
      <c r="R103" s="66"/>
      <c r="S103" s="66">
        <f t="shared" si="11"/>
        <v>0</v>
      </c>
      <c r="T103" s="42">
        <f t="shared" si="12"/>
        <v>906</v>
      </c>
    </row>
    <row r="104" spans="1:20" x14ac:dyDescent="0.2">
      <c r="A104" s="35">
        <v>96</v>
      </c>
      <c r="B104" s="58" t="s">
        <v>7</v>
      </c>
      <c r="C104" s="58">
        <v>5</v>
      </c>
      <c r="D104" s="56" t="s">
        <v>284</v>
      </c>
      <c r="E104" s="57">
        <v>6</v>
      </c>
      <c r="F104" s="67"/>
      <c r="G104" s="102">
        <v>815</v>
      </c>
      <c r="H104" s="102">
        <v>815</v>
      </c>
      <c r="I104" s="103" t="s">
        <v>28</v>
      </c>
      <c r="J104" s="64">
        <v>7</v>
      </c>
      <c r="K104" s="110" t="s">
        <v>286</v>
      </c>
      <c r="L104" s="107" t="s">
        <v>459</v>
      </c>
      <c r="M104" s="65">
        <v>2172</v>
      </c>
      <c r="N104" s="65">
        <v>657</v>
      </c>
      <c r="O104" s="65">
        <v>50</v>
      </c>
      <c r="P104" s="66">
        <f t="shared" si="9"/>
        <v>0</v>
      </c>
      <c r="Q104" s="66">
        <f t="shared" si="10"/>
        <v>707</v>
      </c>
      <c r="R104" s="66"/>
      <c r="S104" s="66">
        <f t="shared" si="11"/>
        <v>0</v>
      </c>
      <c r="T104" s="42">
        <f t="shared" si="12"/>
        <v>707</v>
      </c>
    </row>
  </sheetData>
  <mergeCells count="2">
    <mergeCell ref="H1:I1"/>
    <mergeCell ref="E6:F6"/>
  </mergeCells>
  <conditionalFormatting sqref="T9:T104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82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5040-3C59-483F-97B9-889B2572E588}">
  <dimension ref="A1:T42"/>
  <sheetViews>
    <sheetView view="pageLayout" zoomScaleNormal="100" workbookViewId="0">
      <selection activeCell="E2" sqref="E2"/>
    </sheetView>
  </sheetViews>
  <sheetFormatPr defaultRowHeight="12.75" x14ac:dyDescent="0.2"/>
  <cols>
    <col min="1" max="1" width="4.85546875" customWidth="1"/>
    <col min="2" max="2" width="6.28515625" customWidth="1"/>
    <col min="3" max="3" width="6.85546875" customWidth="1"/>
    <col min="7" max="7" width="7.85546875" customWidth="1"/>
    <col min="8" max="8" width="7.5703125" customWidth="1"/>
    <col min="9" max="9" width="10.42578125" customWidth="1"/>
  </cols>
  <sheetData>
    <row r="1" spans="1:20" x14ac:dyDescent="0.2">
      <c r="K1" s="14"/>
    </row>
    <row r="4" spans="1:20" x14ac:dyDescent="0.2">
      <c r="F4" s="101" t="s">
        <v>289</v>
      </c>
      <c r="G4" s="101"/>
      <c r="H4" s="101"/>
      <c r="I4" s="101"/>
      <c r="J4" s="101"/>
      <c r="K4" s="101"/>
      <c r="L4" s="101"/>
      <c r="M4" s="101"/>
      <c r="N4" s="101"/>
      <c r="O4" s="101"/>
    </row>
    <row r="5" spans="1:20" x14ac:dyDescent="0.2">
      <c r="A5" s="1"/>
      <c r="B5" s="4"/>
      <c r="C5" s="4"/>
      <c r="D5" s="4"/>
      <c r="E5" s="4"/>
      <c r="F5" s="4"/>
      <c r="G5" s="4"/>
      <c r="H5" s="1"/>
      <c r="I5" s="4"/>
      <c r="J5" s="2"/>
      <c r="K5" s="4"/>
    </row>
    <row r="7" spans="1:20" ht="77.25" x14ac:dyDescent="0.2">
      <c r="A7" s="15" t="s">
        <v>10</v>
      </c>
      <c r="B7" s="16" t="s">
        <v>493</v>
      </c>
      <c r="C7" s="73" t="s">
        <v>343</v>
      </c>
      <c r="D7" s="17" t="s">
        <v>0</v>
      </c>
      <c r="E7" s="131" t="s">
        <v>1</v>
      </c>
      <c r="F7" s="131"/>
      <c r="G7" s="31" t="s">
        <v>344</v>
      </c>
      <c r="H7" s="31" t="s">
        <v>345</v>
      </c>
      <c r="I7" s="18" t="s">
        <v>2</v>
      </c>
      <c r="J7" s="19" t="s">
        <v>3</v>
      </c>
      <c r="K7" s="20" t="s">
        <v>4</v>
      </c>
      <c r="L7" s="74" t="s">
        <v>346</v>
      </c>
      <c r="M7" s="75" t="s">
        <v>347</v>
      </c>
      <c r="N7" s="21" t="s">
        <v>337</v>
      </c>
      <c r="O7" s="22" t="s">
        <v>338</v>
      </c>
      <c r="P7" s="23" t="s">
        <v>287</v>
      </c>
      <c r="Q7" s="23" t="s">
        <v>288</v>
      </c>
      <c r="R7" s="23" t="s">
        <v>339</v>
      </c>
      <c r="S7" s="23" t="s">
        <v>340</v>
      </c>
      <c r="T7" s="24" t="s">
        <v>348</v>
      </c>
    </row>
    <row r="8" spans="1:20" x14ac:dyDescent="0.2">
      <c r="A8" s="25">
        <v>1</v>
      </c>
      <c r="B8" s="26">
        <v>2</v>
      </c>
      <c r="C8" s="27">
        <v>3</v>
      </c>
      <c r="D8" s="76">
        <v>4</v>
      </c>
      <c r="E8" s="25">
        <v>5</v>
      </c>
      <c r="F8" s="25">
        <v>6</v>
      </c>
      <c r="G8" s="77">
        <v>7</v>
      </c>
      <c r="H8" s="77">
        <v>8</v>
      </c>
      <c r="I8" s="78">
        <v>9</v>
      </c>
      <c r="J8" s="28">
        <v>10</v>
      </c>
      <c r="K8" s="68" t="s">
        <v>349</v>
      </c>
      <c r="L8" s="79" t="s">
        <v>350</v>
      </c>
      <c r="M8" s="80">
        <v>13</v>
      </c>
      <c r="N8" s="29">
        <v>14</v>
      </c>
      <c r="O8" s="30">
        <v>15</v>
      </c>
      <c r="P8" s="81">
        <v>16</v>
      </c>
      <c r="Q8" s="81">
        <v>17</v>
      </c>
      <c r="R8" s="82">
        <v>18</v>
      </c>
      <c r="S8" s="83">
        <v>19</v>
      </c>
      <c r="T8" s="82">
        <v>20</v>
      </c>
    </row>
    <row r="9" spans="1:20" x14ac:dyDescent="0.2">
      <c r="A9" s="25"/>
      <c r="B9" s="26"/>
      <c r="C9" s="27"/>
      <c r="D9" s="33" t="s">
        <v>5</v>
      </c>
      <c r="E9" s="32"/>
      <c r="F9" s="33"/>
      <c r="G9" s="33">
        <f>SUM(G10:G6846)</f>
        <v>116232</v>
      </c>
      <c r="H9" s="33">
        <f>SUM(H10:H6846)</f>
        <v>116205</v>
      </c>
      <c r="I9" s="78"/>
      <c r="J9" s="28"/>
      <c r="K9" s="68"/>
      <c r="L9" s="79"/>
      <c r="M9" s="84"/>
      <c r="N9" s="34">
        <f t="shared" ref="N9:T9" si="0">SUBTOTAL(9,N10:N6846)</f>
        <v>101573</v>
      </c>
      <c r="O9" s="34">
        <f t="shared" si="0"/>
        <v>11522</v>
      </c>
      <c r="P9" s="34">
        <f t="shared" si="0"/>
        <v>0</v>
      </c>
      <c r="Q9" s="34">
        <f t="shared" si="0"/>
        <v>0</v>
      </c>
      <c r="R9" s="34">
        <f t="shared" si="0"/>
        <v>113095</v>
      </c>
      <c r="S9" s="34">
        <f t="shared" si="0"/>
        <v>0</v>
      </c>
      <c r="T9" s="34">
        <f t="shared" si="0"/>
        <v>113095</v>
      </c>
    </row>
    <row r="10" spans="1:20" x14ac:dyDescent="0.2">
      <c r="A10" s="35">
        <v>1</v>
      </c>
      <c r="B10" s="38" t="s">
        <v>290</v>
      </c>
      <c r="C10" s="38">
        <v>2</v>
      </c>
      <c r="D10" s="47" t="s">
        <v>291</v>
      </c>
      <c r="E10" s="43">
        <v>8</v>
      </c>
      <c r="F10" s="37"/>
      <c r="G10" s="69">
        <v>2546</v>
      </c>
      <c r="H10" s="69">
        <v>2546</v>
      </c>
      <c r="I10" s="116" t="s">
        <v>28</v>
      </c>
      <c r="J10" s="117">
        <v>12</v>
      </c>
      <c r="K10" s="118" t="s">
        <v>292</v>
      </c>
      <c r="L10" s="87" t="s">
        <v>460</v>
      </c>
      <c r="M10" s="69">
        <v>2647</v>
      </c>
      <c r="N10" s="69">
        <v>2594</v>
      </c>
      <c r="O10" s="119">
        <v>200</v>
      </c>
      <c r="P10" s="44">
        <f t="shared" ref="P10:P42" si="1">IF($C10=7,SUM($N10+$O10),)</f>
        <v>0</v>
      </c>
      <c r="Q10" s="44">
        <f t="shared" ref="Q10:Q42" si="2">IF($C10=5,SUM($N10+$O10),)</f>
        <v>0</v>
      </c>
      <c r="R10" s="44">
        <f t="shared" ref="R10:R42" si="3">IF($C10=2,SUM($N10+$O10),)</f>
        <v>2794</v>
      </c>
      <c r="S10" s="44">
        <f t="shared" ref="S10:S42" si="4">IF($C10=1,SUM($N10+$O10),)</f>
        <v>0</v>
      </c>
      <c r="T10" s="42">
        <f t="shared" ref="T10:T42" si="5">P10+Q10+R10+S10</f>
        <v>2794</v>
      </c>
    </row>
    <row r="11" spans="1:20" x14ac:dyDescent="0.2">
      <c r="A11" s="35">
        <v>2</v>
      </c>
      <c r="B11" s="38" t="s">
        <v>290</v>
      </c>
      <c r="C11" s="38">
        <v>2</v>
      </c>
      <c r="D11" s="47" t="s">
        <v>291</v>
      </c>
      <c r="E11" s="43">
        <v>14</v>
      </c>
      <c r="F11" s="37">
        <v>16</v>
      </c>
      <c r="G11" s="69">
        <v>5192</v>
      </c>
      <c r="H11" s="119">
        <v>5192</v>
      </c>
      <c r="I11" s="116" t="s">
        <v>28</v>
      </c>
      <c r="J11" s="117">
        <v>12</v>
      </c>
      <c r="K11" s="70" t="s">
        <v>293</v>
      </c>
      <c r="L11" s="115" t="s">
        <v>461</v>
      </c>
      <c r="M11" s="69">
        <v>6701</v>
      </c>
      <c r="N11" s="69">
        <v>5086</v>
      </c>
      <c r="O11" s="119">
        <v>697</v>
      </c>
      <c r="P11" s="44">
        <f t="shared" si="1"/>
        <v>0</v>
      </c>
      <c r="Q11" s="44">
        <f t="shared" si="2"/>
        <v>0</v>
      </c>
      <c r="R11" s="44">
        <f t="shared" si="3"/>
        <v>5783</v>
      </c>
      <c r="S11" s="44">
        <f t="shared" si="4"/>
        <v>0</v>
      </c>
      <c r="T11" s="42">
        <f t="shared" si="5"/>
        <v>5783</v>
      </c>
    </row>
    <row r="12" spans="1:20" x14ac:dyDescent="0.2">
      <c r="A12" s="35">
        <v>3</v>
      </c>
      <c r="B12" s="38" t="s">
        <v>290</v>
      </c>
      <c r="C12" s="38">
        <v>2</v>
      </c>
      <c r="D12" s="47" t="s">
        <v>294</v>
      </c>
      <c r="E12" s="45">
        <v>1</v>
      </c>
      <c r="F12" s="37"/>
      <c r="G12" s="69">
        <v>2447</v>
      </c>
      <c r="H12" s="69">
        <v>2447</v>
      </c>
      <c r="I12" s="85" t="s">
        <v>28</v>
      </c>
      <c r="J12" s="38">
        <v>7</v>
      </c>
      <c r="K12" s="71" t="s">
        <v>295</v>
      </c>
      <c r="L12" s="87" t="s">
        <v>462</v>
      </c>
      <c r="M12" s="69">
        <v>3021</v>
      </c>
      <c r="N12" s="69">
        <v>2993</v>
      </c>
      <c r="O12" s="119">
        <v>290</v>
      </c>
      <c r="P12" s="44">
        <f t="shared" si="1"/>
        <v>0</v>
      </c>
      <c r="Q12" s="44">
        <f t="shared" si="2"/>
        <v>0</v>
      </c>
      <c r="R12" s="44">
        <f t="shared" si="3"/>
        <v>3283</v>
      </c>
      <c r="S12" s="44">
        <f t="shared" si="4"/>
        <v>0</v>
      </c>
      <c r="T12" s="42">
        <f t="shared" si="5"/>
        <v>3283</v>
      </c>
    </row>
    <row r="13" spans="1:20" x14ac:dyDescent="0.2">
      <c r="A13" s="35">
        <v>4</v>
      </c>
      <c r="B13" s="38" t="s">
        <v>290</v>
      </c>
      <c r="C13" s="38">
        <v>2</v>
      </c>
      <c r="D13" s="47" t="s">
        <v>294</v>
      </c>
      <c r="E13" s="43">
        <v>19</v>
      </c>
      <c r="F13" s="37"/>
      <c r="G13" s="69">
        <v>11763</v>
      </c>
      <c r="H13" s="69">
        <v>11763</v>
      </c>
      <c r="I13" s="85" t="s">
        <v>28</v>
      </c>
      <c r="J13" s="38">
        <v>8</v>
      </c>
      <c r="K13" s="51" t="s">
        <v>296</v>
      </c>
      <c r="L13" s="87" t="s">
        <v>463</v>
      </c>
      <c r="M13" s="69">
        <v>11763</v>
      </c>
      <c r="N13" s="69">
        <v>11688</v>
      </c>
      <c r="O13" s="119">
        <v>0</v>
      </c>
      <c r="P13" s="44">
        <f t="shared" si="1"/>
        <v>0</v>
      </c>
      <c r="Q13" s="44">
        <f t="shared" si="2"/>
        <v>0</v>
      </c>
      <c r="R13" s="44">
        <f t="shared" si="3"/>
        <v>11688</v>
      </c>
      <c r="S13" s="44">
        <f t="shared" si="4"/>
        <v>0</v>
      </c>
      <c r="T13" s="42">
        <f t="shared" si="5"/>
        <v>11688</v>
      </c>
    </row>
    <row r="14" spans="1:20" x14ac:dyDescent="0.2">
      <c r="A14" s="35">
        <v>5</v>
      </c>
      <c r="B14" s="38" t="s">
        <v>290</v>
      </c>
      <c r="C14" s="38">
        <v>2</v>
      </c>
      <c r="D14" s="120" t="s">
        <v>297</v>
      </c>
      <c r="E14" s="43"/>
      <c r="F14" s="37"/>
      <c r="G14" s="69"/>
      <c r="H14" s="119"/>
      <c r="I14" s="85" t="s">
        <v>28</v>
      </c>
      <c r="J14" s="117" t="s">
        <v>11</v>
      </c>
      <c r="K14" s="70" t="s">
        <v>298</v>
      </c>
      <c r="L14" s="87" t="s">
        <v>464</v>
      </c>
      <c r="M14" s="51">
        <v>4044</v>
      </c>
      <c r="N14" s="69">
        <v>1572</v>
      </c>
      <c r="O14" s="119">
        <v>0</v>
      </c>
      <c r="P14" s="44">
        <f t="shared" si="1"/>
        <v>0</v>
      </c>
      <c r="Q14" s="44">
        <f t="shared" si="2"/>
        <v>0</v>
      </c>
      <c r="R14" s="44">
        <f t="shared" si="3"/>
        <v>1572</v>
      </c>
      <c r="S14" s="44">
        <f t="shared" si="4"/>
        <v>0</v>
      </c>
      <c r="T14" s="42">
        <f t="shared" si="5"/>
        <v>1572</v>
      </c>
    </row>
    <row r="15" spans="1:20" x14ac:dyDescent="0.2">
      <c r="A15" s="35">
        <v>6</v>
      </c>
      <c r="B15" s="38" t="s">
        <v>290</v>
      </c>
      <c r="C15" s="38">
        <v>2</v>
      </c>
      <c r="D15" s="47" t="s">
        <v>299</v>
      </c>
      <c r="E15" s="43">
        <v>27</v>
      </c>
      <c r="F15" s="37"/>
      <c r="G15" s="69">
        <v>265</v>
      </c>
      <c r="H15" s="69">
        <v>265</v>
      </c>
      <c r="I15" s="85" t="s">
        <v>28</v>
      </c>
      <c r="J15" s="38">
        <v>2</v>
      </c>
      <c r="K15" s="71" t="s">
        <v>300</v>
      </c>
      <c r="L15" s="87" t="s">
        <v>465</v>
      </c>
      <c r="M15" s="69">
        <v>271</v>
      </c>
      <c r="N15" s="69">
        <v>262</v>
      </c>
      <c r="O15" s="119">
        <v>154</v>
      </c>
      <c r="P15" s="44">
        <f t="shared" si="1"/>
        <v>0</v>
      </c>
      <c r="Q15" s="44">
        <f t="shared" si="2"/>
        <v>0</v>
      </c>
      <c r="R15" s="44">
        <f t="shared" si="3"/>
        <v>416</v>
      </c>
      <c r="S15" s="44">
        <f t="shared" si="4"/>
        <v>0</v>
      </c>
      <c r="T15" s="42">
        <f t="shared" si="5"/>
        <v>416</v>
      </c>
    </row>
    <row r="16" spans="1:20" x14ac:dyDescent="0.2">
      <c r="A16" s="35">
        <v>7</v>
      </c>
      <c r="B16" s="38" t="s">
        <v>290</v>
      </c>
      <c r="C16" s="38">
        <v>2</v>
      </c>
      <c r="D16" s="47" t="s">
        <v>301</v>
      </c>
      <c r="E16" s="43">
        <v>14</v>
      </c>
      <c r="F16" s="37"/>
      <c r="G16" s="69">
        <v>2957</v>
      </c>
      <c r="H16" s="69">
        <v>2957</v>
      </c>
      <c r="I16" s="116" t="s">
        <v>28</v>
      </c>
      <c r="J16" s="53">
        <v>5</v>
      </c>
      <c r="K16" s="51" t="s">
        <v>302</v>
      </c>
      <c r="L16" s="115" t="s">
        <v>466</v>
      </c>
      <c r="M16" s="69">
        <v>3054</v>
      </c>
      <c r="N16" s="69">
        <v>2946</v>
      </c>
      <c r="O16" s="69">
        <v>118</v>
      </c>
      <c r="P16" s="44">
        <f t="shared" si="1"/>
        <v>0</v>
      </c>
      <c r="Q16" s="44">
        <f t="shared" si="2"/>
        <v>0</v>
      </c>
      <c r="R16" s="44">
        <f t="shared" si="3"/>
        <v>3064</v>
      </c>
      <c r="S16" s="44">
        <f t="shared" si="4"/>
        <v>0</v>
      </c>
      <c r="T16" s="42">
        <f t="shared" si="5"/>
        <v>3064</v>
      </c>
    </row>
    <row r="17" spans="1:20" x14ac:dyDescent="0.2">
      <c r="A17" s="35">
        <v>8</v>
      </c>
      <c r="B17" s="38" t="s">
        <v>290</v>
      </c>
      <c r="C17" s="38">
        <v>2</v>
      </c>
      <c r="D17" s="47" t="s">
        <v>301</v>
      </c>
      <c r="E17" s="43">
        <v>51</v>
      </c>
      <c r="F17" s="37"/>
      <c r="G17" s="69">
        <v>6316</v>
      </c>
      <c r="H17" s="119">
        <v>6316</v>
      </c>
      <c r="I17" s="116" t="s">
        <v>28</v>
      </c>
      <c r="J17" s="117">
        <v>15</v>
      </c>
      <c r="K17" s="118" t="s">
        <v>303</v>
      </c>
      <c r="L17" s="115" t="s">
        <v>467</v>
      </c>
      <c r="M17" s="69">
        <v>6659</v>
      </c>
      <c r="N17" s="69">
        <v>0</v>
      </c>
      <c r="O17" s="119">
        <v>861</v>
      </c>
      <c r="P17" s="44">
        <f t="shared" si="1"/>
        <v>0</v>
      </c>
      <c r="Q17" s="44">
        <f t="shared" si="2"/>
        <v>0</v>
      </c>
      <c r="R17" s="44">
        <f t="shared" si="3"/>
        <v>861</v>
      </c>
      <c r="S17" s="44">
        <f t="shared" si="4"/>
        <v>0</v>
      </c>
      <c r="T17" s="42">
        <f t="shared" si="5"/>
        <v>861</v>
      </c>
    </row>
    <row r="18" spans="1:20" x14ac:dyDescent="0.2">
      <c r="A18" s="35">
        <v>9</v>
      </c>
      <c r="B18" s="38" t="s">
        <v>290</v>
      </c>
      <c r="C18" s="38">
        <v>2</v>
      </c>
      <c r="D18" s="47" t="s">
        <v>304</v>
      </c>
      <c r="E18" s="36">
        <v>13</v>
      </c>
      <c r="F18" s="37"/>
      <c r="G18" s="69">
        <v>8422</v>
      </c>
      <c r="H18" s="69">
        <v>8422</v>
      </c>
      <c r="I18" s="85" t="s">
        <v>28</v>
      </c>
      <c r="J18" s="38">
        <v>1</v>
      </c>
      <c r="K18" s="51" t="s">
        <v>305</v>
      </c>
      <c r="L18" s="87" t="s">
        <v>468</v>
      </c>
      <c r="M18" s="69">
        <v>8493</v>
      </c>
      <c r="N18" s="69">
        <v>8410</v>
      </c>
      <c r="O18" s="119">
        <v>1380</v>
      </c>
      <c r="P18" s="44">
        <f t="shared" si="1"/>
        <v>0</v>
      </c>
      <c r="Q18" s="44">
        <f t="shared" si="2"/>
        <v>0</v>
      </c>
      <c r="R18" s="44">
        <f t="shared" si="3"/>
        <v>9790</v>
      </c>
      <c r="S18" s="44">
        <f t="shared" si="4"/>
        <v>0</v>
      </c>
      <c r="T18" s="42">
        <f t="shared" si="5"/>
        <v>9790</v>
      </c>
    </row>
    <row r="19" spans="1:20" x14ac:dyDescent="0.2">
      <c r="A19" s="35">
        <v>10</v>
      </c>
      <c r="B19" s="38" t="s">
        <v>290</v>
      </c>
      <c r="C19" s="38">
        <v>2</v>
      </c>
      <c r="D19" s="47" t="s">
        <v>304</v>
      </c>
      <c r="E19" s="43">
        <v>22</v>
      </c>
      <c r="F19" s="37"/>
      <c r="G19" s="69">
        <v>0</v>
      </c>
      <c r="H19" s="69"/>
      <c r="I19" s="85"/>
      <c r="J19" s="38"/>
      <c r="K19" s="51"/>
      <c r="L19" s="87" t="s">
        <v>468</v>
      </c>
      <c r="M19" s="51"/>
      <c r="N19" s="69"/>
      <c r="O19" s="119">
        <v>441</v>
      </c>
      <c r="P19" s="44">
        <f t="shared" si="1"/>
        <v>0</v>
      </c>
      <c r="Q19" s="44">
        <f t="shared" si="2"/>
        <v>0</v>
      </c>
      <c r="R19" s="44">
        <f t="shared" si="3"/>
        <v>441</v>
      </c>
      <c r="S19" s="44">
        <f t="shared" si="4"/>
        <v>0</v>
      </c>
      <c r="T19" s="42">
        <f t="shared" si="5"/>
        <v>441</v>
      </c>
    </row>
    <row r="20" spans="1:20" x14ac:dyDescent="0.2">
      <c r="A20" s="35">
        <v>11</v>
      </c>
      <c r="B20" s="38" t="s">
        <v>290</v>
      </c>
      <c r="C20" s="38">
        <v>2</v>
      </c>
      <c r="D20" s="47" t="s">
        <v>304</v>
      </c>
      <c r="E20" s="43">
        <v>39</v>
      </c>
      <c r="F20" s="37"/>
      <c r="G20" s="69">
        <v>5510</v>
      </c>
      <c r="H20" s="69">
        <v>5501</v>
      </c>
      <c r="I20" s="85" t="s">
        <v>28</v>
      </c>
      <c r="J20" s="38">
        <v>1</v>
      </c>
      <c r="K20" s="51" t="s">
        <v>306</v>
      </c>
      <c r="L20" s="87" t="s">
        <v>469</v>
      </c>
      <c r="M20" s="69">
        <v>5738</v>
      </c>
      <c r="N20" s="69">
        <v>5496</v>
      </c>
      <c r="O20" s="119">
        <v>835</v>
      </c>
      <c r="P20" s="44">
        <f t="shared" si="1"/>
        <v>0</v>
      </c>
      <c r="Q20" s="44">
        <f t="shared" si="2"/>
        <v>0</v>
      </c>
      <c r="R20" s="44">
        <f t="shared" si="3"/>
        <v>6331</v>
      </c>
      <c r="S20" s="44">
        <f t="shared" si="4"/>
        <v>0</v>
      </c>
      <c r="T20" s="42">
        <f t="shared" si="5"/>
        <v>6331</v>
      </c>
    </row>
    <row r="21" spans="1:20" x14ac:dyDescent="0.2">
      <c r="A21" s="35">
        <v>12</v>
      </c>
      <c r="B21" s="38" t="s">
        <v>290</v>
      </c>
      <c r="C21" s="38">
        <v>2</v>
      </c>
      <c r="D21" s="47" t="s">
        <v>307</v>
      </c>
      <c r="E21" s="43">
        <v>32</v>
      </c>
      <c r="F21" s="37"/>
      <c r="G21" s="69">
        <v>440</v>
      </c>
      <c r="H21" s="119">
        <v>440</v>
      </c>
      <c r="I21" s="116" t="s">
        <v>28</v>
      </c>
      <c r="J21" s="117">
        <v>21</v>
      </c>
      <c r="K21" s="70" t="s">
        <v>17</v>
      </c>
      <c r="L21" s="115" t="s">
        <v>470</v>
      </c>
      <c r="M21" s="69">
        <v>657</v>
      </c>
      <c r="N21" s="69">
        <v>448</v>
      </c>
      <c r="O21" s="119">
        <v>94</v>
      </c>
      <c r="P21" s="44">
        <f t="shared" si="1"/>
        <v>0</v>
      </c>
      <c r="Q21" s="44">
        <f t="shared" si="2"/>
        <v>0</v>
      </c>
      <c r="R21" s="44">
        <f t="shared" si="3"/>
        <v>542</v>
      </c>
      <c r="S21" s="44">
        <f t="shared" si="4"/>
        <v>0</v>
      </c>
      <c r="T21" s="42">
        <f t="shared" si="5"/>
        <v>542</v>
      </c>
    </row>
    <row r="22" spans="1:20" x14ac:dyDescent="0.2">
      <c r="A22" s="35">
        <v>13</v>
      </c>
      <c r="B22" s="38" t="s">
        <v>290</v>
      </c>
      <c r="C22" s="38">
        <v>2</v>
      </c>
      <c r="D22" s="47" t="s">
        <v>307</v>
      </c>
      <c r="E22" s="43">
        <v>34</v>
      </c>
      <c r="F22" s="37" t="s">
        <v>308</v>
      </c>
      <c r="G22" s="69">
        <v>864</v>
      </c>
      <c r="H22" s="69">
        <v>864</v>
      </c>
      <c r="I22" s="116" t="s">
        <v>28</v>
      </c>
      <c r="J22" s="117">
        <v>21</v>
      </c>
      <c r="K22" s="51">
        <v>14</v>
      </c>
      <c r="L22" s="115" t="s">
        <v>471</v>
      </c>
      <c r="M22" s="69">
        <v>977</v>
      </c>
      <c r="N22" s="69">
        <v>865</v>
      </c>
      <c r="O22" s="69">
        <v>143</v>
      </c>
      <c r="P22" s="44">
        <f t="shared" si="1"/>
        <v>0</v>
      </c>
      <c r="Q22" s="44">
        <f t="shared" si="2"/>
        <v>0</v>
      </c>
      <c r="R22" s="44">
        <f t="shared" si="3"/>
        <v>1008</v>
      </c>
      <c r="S22" s="44">
        <f t="shared" si="4"/>
        <v>0</v>
      </c>
      <c r="T22" s="42">
        <f t="shared" si="5"/>
        <v>1008</v>
      </c>
    </row>
    <row r="23" spans="1:20" x14ac:dyDescent="0.2">
      <c r="A23" s="35">
        <v>14</v>
      </c>
      <c r="B23" s="38" t="s">
        <v>290</v>
      </c>
      <c r="C23" s="38">
        <v>2</v>
      </c>
      <c r="D23" s="47" t="s">
        <v>307</v>
      </c>
      <c r="E23" s="43">
        <v>38</v>
      </c>
      <c r="F23" s="37"/>
      <c r="G23" s="69">
        <v>263</v>
      </c>
      <c r="H23" s="119">
        <v>263</v>
      </c>
      <c r="I23" s="116" t="s">
        <v>28</v>
      </c>
      <c r="J23" s="117">
        <v>21</v>
      </c>
      <c r="K23" s="70" t="s">
        <v>20</v>
      </c>
      <c r="L23" s="115" t="s">
        <v>472</v>
      </c>
      <c r="M23" s="69">
        <v>512</v>
      </c>
      <c r="N23" s="69">
        <v>264</v>
      </c>
      <c r="O23" s="119">
        <v>77</v>
      </c>
      <c r="P23" s="44">
        <f t="shared" si="1"/>
        <v>0</v>
      </c>
      <c r="Q23" s="44">
        <f t="shared" si="2"/>
        <v>0</v>
      </c>
      <c r="R23" s="44">
        <f t="shared" si="3"/>
        <v>341</v>
      </c>
      <c r="S23" s="44">
        <f t="shared" si="4"/>
        <v>0</v>
      </c>
      <c r="T23" s="42">
        <f t="shared" si="5"/>
        <v>341</v>
      </c>
    </row>
    <row r="24" spans="1:20" x14ac:dyDescent="0.2">
      <c r="A24" s="35">
        <v>15</v>
      </c>
      <c r="B24" s="38" t="s">
        <v>290</v>
      </c>
      <c r="C24" s="38">
        <v>2</v>
      </c>
      <c r="D24" s="47" t="s">
        <v>307</v>
      </c>
      <c r="E24" s="43">
        <v>40</v>
      </c>
      <c r="F24" s="37"/>
      <c r="G24" s="69">
        <v>1323</v>
      </c>
      <c r="H24" s="119">
        <v>1323</v>
      </c>
      <c r="I24" s="116" t="s">
        <v>28</v>
      </c>
      <c r="J24" s="117">
        <v>21</v>
      </c>
      <c r="K24" s="70" t="s">
        <v>8</v>
      </c>
      <c r="L24" s="115" t="s">
        <v>472</v>
      </c>
      <c r="M24" s="69">
        <v>1590</v>
      </c>
      <c r="N24" s="69">
        <v>1334</v>
      </c>
      <c r="O24" s="119">
        <v>211</v>
      </c>
      <c r="P24" s="44">
        <f t="shared" si="1"/>
        <v>0</v>
      </c>
      <c r="Q24" s="44">
        <f t="shared" si="2"/>
        <v>0</v>
      </c>
      <c r="R24" s="44">
        <f t="shared" si="3"/>
        <v>1545</v>
      </c>
      <c r="S24" s="44">
        <f t="shared" si="4"/>
        <v>0</v>
      </c>
      <c r="T24" s="42">
        <f t="shared" si="5"/>
        <v>1545</v>
      </c>
    </row>
    <row r="25" spans="1:20" x14ac:dyDescent="0.2">
      <c r="A25" s="35">
        <v>16</v>
      </c>
      <c r="B25" s="38" t="s">
        <v>290</v>
      </c>
      <c r="C25" s="38">
        <v>2</v>
      </c>
      <c r="D25" s="47" t="s">
        <v>12</v>
      </c>
      <c r="E25" s="43">
        <v>21</v>
      </c>
      <c r="F25" s="37"/>
      <c r="G25" s="69">
        <v>249</v>
      </c>
      <c r="H25" s="119">
        <v>249</v>
      </c>
      <c r="I25" s="116" t="s">
        <v>28</v>
      </c>
      <c r="J25" s="117">
        <v>6</v>
      </c>
      <c r="K25" s="70" t="s">
        <v>309</v>
      </c>
      <c r="L25" s="115" t="s">
        <v>406</v>
      </c>
      <c r="M25" s="69">
        <v>731</v>
      </c>
      <c r="N25" s="69">
        <v>251</v>
      </c>
      <c r="O25" s="119">
        <v>136</v>
      </c>
      <c r="P25" s="44">
        <f t="shared" si="1"/>
        <v>0</v>
      </c>
      <c r="Q25" s="44">
        <f t="shared" si="2"/>
        <v>0</v>
      </c>
      <c r="R25" s="44">
        <f t="shared" si="3"/>
        <v>387</v>
      </c>
      <c r="S25" s="44">
        <f t="shared" si="4"/>
        <v>0</v>
      </c>
      <c r="T25" s="42">
        <f t="shared" si="5"/>
        <v>387</v>
      </c>
    </row>
    <row r="26" spans="1:20" x14ac:dyDescent="0.2">
      <c r="A26" s="35">
        <v>17</v>
      </c>
      <c r="B26" s="38" t="s">
        <v>290</v>
      </c>
      <c r="C26" s="38">
        <v>2</v>
      </c>
      <c r="D26" s="47" t="s">
        <v>12</v>
      </c>
      <c r="E26" s="43">
        <v>27</v>
      </c>
      <c r="F26" s="37"/>
      <c r="G26" s="69">
        <v>1688</v>
      </c>
      <c r="H26" s="119">
        <v>1688</v>
      </c>
      <c r="I26" s="116" t="s">
        <v>28</v>
      </c>
      <c r="J26" s="117">
        <v>8</v>
      </c>
      <c r="K26" s="70" t="s">
        <v>310</v>
      </c>
      <c r="L26" s="115" t="s">
        <v>473</v>
      </c>
      <c r="M26" s="69">
        <v>2485</v>
      </c>
      <c r="N26" s="69">
        <v>1734</v>
      </c>
      <c r="O26" s="119">
        <v>240</v>
      </c>
      <c r="P26" s="44">
        <f t="shared" si="1"/>
        <v>0</v>
      </c>
      <c r="Q26" s="44">
        <f t="shared" si="2"/>
        <v>0</v>
      </c>
      <c r="R26" s="44">
        <f t="shared" si="3"/>
        <v>1974</v>
      </c>
      <c r="S26" s="44">
        <f t="shared" si="4"/>
        <v>0</v>
      </c>
      <c r="T26" s="42">
        <f t="shared" si="5"/>
        <v>1974</v>
      </c>
    </row>
    <row r="27" spans="1:20" x14ac:dyDescent="0.2">
      <c r="A27" s="35">
        <v>18</v>
      </c>
      <c r="B27" s="38" t="s">
        <v>290</v>
      </c>
      <c r="C27" s="38">
        <v>2</v>
      </c>
      <c r="D27" s="47" t="s">
        <v>311</v>
      </c>
      <c r="E27" s="43">
        <v>6</v>
      </c>
      <c r="F27" s="37"/>
      <c r="G27" s="69">
        <v>0</v>
      </c>
      <c r="H27" s="69"/>
      <c r="I27" s="85" t="s">
        <v>28</v>
      </c>
      <c r="J27" s="38">
        <v>4</v>
      </c>
      <c r="K27" s="71" t="s">
        <v>312</v>
      </c>
      <c r="L27" s="87" t="s">
        <v>474</v>
      </c>
      <c r="M27" s="51"/>
      <c r="N27" s="69">
        <v>163</v>
      </c>
      <c r="O27" s="119"/>
      <c r="P27" s="44">
        <f t="shared" si="1"/>
        <v>0</v>
      </c>
      <c r="Q27" s="44">
        <f t="shared" si="2"/>
        <v>0</v>
      </c>
      <c r="R27" s="44">
        <f t="shared" si="3"/>
        <v>163</v>
      </c>
      <c r="S27" s="44">
        <f t="shared" si="4"/>
        <v>0</v>
      </c>
      <c r="T27" s="42">
        <f t="shared" si="5"/>
        <v>163</v>
      </c>
    </row>
    <row r="28" spans="1:20" x14ac:dyDescent="0.2">
      <c r="A28" s="35">
        <v>19</v>
      </c>
      <c r="B28" s="38" t="s">
        <v>290</v>
      </c>
      <c r="C28" s="38">
        <v>2</v>
      </c>
      <c r="D28" s="47" t="s">
        <v>311</v>
      </c>
      <c r="E28" s="43">
        <v>15</v>
      </c>
      <c r="F28" s="47" t="s">
        <v>6</v>
      </c>
      <c r="G28" s="69">
        <v>2891</v>
      </c>
      <c r="H28" s="119">
        <v>2891</v>
      </c>
      <c r="I28" s="116" t="s">
        <v>28</v>
      </c>
      <c r="J28" s="117">
        <v>4</v>
      </c>
      <c r="K28" s="70" t="s">
        <v>313</v>
      </c>
      <c r="L28" s="115" t="s">
        <v>475</v>
      </c>
      <c r="M28" s="69">
        <v>3202</v>
      </c>
      <c r="N28" s="69">
        <v>2905</v>
      </c>
      <c r="O28" s="119">
        <v>0</v>
      </c>
      <c r="P28" s="44">
        <f t="shared" si="1"/>
        <v>0</v>
      </c>
      <c r="Q28" s="44">
        <f t="shared" si="2"/>
        <v>0</v>
      </c>
      <c r="R28" s="44">
        <f t="shared" si="3"/>
        <v>2905</v>
      </c>
      <c r="S28" s="44">
        <f t="shared" si="4"/>
        <v>0</v>
      </c>
      <c r="T28" s="42">
        <f t="shared" si="5"/>
        <v>2905</v>
      </c>
    </row>
    <row r="29" spans="1:20" x14ac:dyDescent="0.2">
      <c r="A29" s="35">
        <v>20</v>
      </c>
      <c r="B29" s="38" t="s">
        <v>290</v>
      </c>
      <c r="C29" s="38">
        <v>2</v>
      </c>
      <c r="D29" s="47" t="s">
        <v>314</v>
      </c>
      <c r="E29" s="43">
        <v>1</v>
      </c>
      <c r="F29" s="37">
        <v>3</v>
      </c>
      <c r="G29" s="69">
        <v>8485</v>
      </c>
      <c r="H29" s="69">
        <v>8467</v>
      </c>
      <c r="I29" s="85" t="s">
        <v>28</v>
      </c>
      <c r="J29" s="38">
        <v>7</v>
      </c>
      <c r="K29" s="72" t="s">
        <v>315</v>
      </c>
      <c r="L29" s="87" t="s">
        <v>476</v>
      </c>
      <c r="M29" s="69">
        <v>8654</v>
      </c>
      <c r="N29" s="69">
        <v>8439</v>
      </c>
      <c r="O29" s="119">
        <v>1582</v>
      </c>
      <c r="P29" s="44">
        <f t="shared" si="1"/>
        <v>0</v>
      </c>
      <c r="Q29" s="44">
        <f t="shared" si="2"/>
        <v>0</v>
      </c>
      <c r="R29" s="44">
        <f t="shared" si="3"/>
        <v>10021</v>
      </c>
      <c r="S29" s="44">
        <f t="shared" si="4"/>
        <v>0</v>
      </c>
      <c r="T29" s="42">
        <f t="shared" si="5"/>
        <v>10021</v>
      </c>
    </row>
    <row r="30" spans="1:20" x14ac:dyDescent="0.2">
      <c r="A30" s="35">
        <v>21</v>
      </c>
      <c r="B30" s="38" t="s">
        <v>290</v>
      </c>
      <c r="C30" s="38">
        <v>2</v>
      </c>
      <c r="D30" s="47" t="s">
        <v>13</v>
      </c>
      <c r="E30" s="43">
        <v>10</v>
      </c>
      <c r="F30" s="37"/>
      <c r="G30" s="69">
        <v>2056</v>
      </c>
      <c r="H30" s="119">
        <v>2056</v>
      </c>
      <c r="I30" s="85" t="s">
        <v>28</v>
      </c>
      <c r="J30" s="38">
        <v>21</v>
      </c>
      <c r="K30" s="71" t="s">
        <v>316</v>
      </c>
      <c r="L30" s="115" t="s">
        <v>477</v>
      </c>
      <c r="M30" s="69">
        <v>3054</v>
      </c>
      <c r="N30" s="69">
        <v>0</v>
      </c>
      <c r="O30" s="119">
        <v>131</v>
      </c>
      <c r="P30" s="44">
        <f t="shared" si="1"/>
        <v>0</v>
      </c>
      <c r="Q30" s="44">
        <f t="shared" si="2"/>
        <v>0</v>
      </c>
      <c r="R30" s="44">
        <f t="shared" si="3"/>
        <v>131</v>
      </c>
      <c r="S30" s="44">
        <f t="shared" si="4"/>
        <v>0</v>
      </c>
      <c r="T30" s="42">
        <f t="shared" si="5"/>
        <v>131</v>
      </c>
    </row>
    <row r="31" spans="1:20" x14ac:dyDescent="0.2">
      <c r="A31" s="35">
        <v>22</v>
      </c>
      <c r="B31" s="38" t="s">
        <v>290</v>
      </c>
      <c r="C31" s="38">
        <v>2</v>
      </c>
      <c r="D31" s="47" t="s">
        <v>317</v>
      </c>
      <c r="E31" s="36">
        <v>2</v>
      </c>
      <c r="F31" s="37"/>
      <c r="G31" s="69">
        <v>3386</v>
      </c>
      <c r="H31" s="69">
        <v>3386</v>
      </c>
      <c r="I31" s="85" t="s">
        <v>28</v>
      </c>
      <c r="J31" s="38">
        <v>5</v>
      </c>
      <c r="K31" s="71" t="s">
        <v>318</v>
      </c>
      <c r="L31" s="87" t="s">
        <v>478</v>
      </c>
      <c r="M31" s="69">
        <v>3386</v>
      </c>
      <c r="N31" s="69">
        <v>3352</v>
      </c>
      <c r="O31" s="119">
        <v>0</v>
      </c>
      <c r="P31" s="44">
        <f t="shared" si="1"/>
        <v>0</v>
      </c>
      <c r="Q31" s="44">
        <f t="shared" si="2"/>
        <v>0</v>
      </c>
      <c r="R31" s="44">
        <f t="shared" si="3"/>
        <v>3352</v>
      </c>
      <c r="S31" s="44">
        <f t="shared" si="4"/>
        <v>0</v>
      </c>
      <c r="T31" s="42">
        <f t="shared" si="5"/>
        <v>3352</v>
      </c>
    </row>
    <row r="32" spans="1:20" x14ac:dyDescent="0.2">
      <c r="A32" s="35">
        <v>23</v>
      </c>
      <c r="B32" s="38" t="s">
        <v>290</v>
      </c>
      <c r="C32" s="38">
        <v>2</v>
      </c>
      <c r="D32" s="47" t="s">
        <v>317</v>
      </c>
      <c r="E32" s="43">
        <v>10</v>
      </c>
      <c r="F32" s="37"/>
      <c r="G32" s="69">
        <v>7445</v>
      </c>
      <c r="H32" s="69">
        <v>7445</v>
      </c>
      <c r="I32" s="85" t="s">
        <v>28</v>
      </c>
      <c r="J32" s="38">
        <v>5</v>
      </c>
      <c r="K32" s="71" t="s">
        <v>319</v>
      </c>
      <c r="L32" s="87" t="s">
        <v>479</v>
      </c>
      <c r="M32" s="51">
        <v>7445</v>
      </c>
      <c r="N32" s="69">
        <v>7446</v>
      </c>
      <c r="O32" s="119"/>
      <c r="P32" s="44">
        <f t="shared" si="1"/>
        <v>0</v>
      </c>
      <c r="Q32" s="44">
        <f t="shared" si="2"/>
        <v>0</v>
      </c>
      <c r="R32" s="44">
        <f t="shared" si="3"/>
        <v>7446</v>
      </c>
      <c r="S32" s="44">
        <f t="shared" si="4"/>
        <v>0</v>
      </c>
      <c r="T32" s="42">
        <f t="shared" si="5"/>
        <v>7446</v>
      </c>
    </row>
    <row r="33" spans="1:20" x14ac:dyDescent="0.2">
      <c r="A33" s="35">
        <v>24</v>
      </c>
      <c r="B33" s="38" t="s">
        <v>290</v>
      </c>
      <c r="C33" s="38">
        <v>2</v>
      </c>
      <c r="D33" s="47" t="s">
        <v>320</v>
      </c>
      <c r="E33" s="43">
        <v>5</v>
      </c>
      <c r="F33" s="37"/>
      <c r="G33" s="69">
        <v>10609</v>
      </c>
      <c r="H33" s="69">
        <v>10609</v>
      </c>
      <c r="I33" s="85" t="s">
        <v>28</v>
      </c>
      <c r="J33" s="38">
        <v>1</v>
      </c>
      <c r="K33" s="71" t="s">
        <v>321</v>
      </c>
      <c r="L33" s="87" t="s">
        <v>468</v>
      </c>
      <c r="M33" s="69">
        <v>10663</v>
      </c>
      <c r="N33" s="69">
        <v>10615</v>
      </c>
      <c r="O33" s="119">
        <v>1622</v>
      </c>
      <c r="P33" s="44">
        <f t="shared" si="1"/>
        <v>0</v>
      </c>
      <c r="Q33" s="44">
        <f t="shared" si="2"/>
        <v>0</v>
      </c>
      <c r="R33" s="44">
        <f t="shared" si="3"/>
        <v>12237</v>
      </c>
      <c r="S33" s="44">
        <f t="shared" si="4"/>
        <v>0</v>
      </c>
      <c r="T33" s="42">
        <f t="shared" si="5"/>
        <v>12237</v>
      </c>
    </row>
    <row r="34" spans="1:20" x14ac:dyDescent="0.2">
      <c r="A34" s="35">
        <v>25</v>
      </c>
      <c r="B34" s="38" t="s">
        <v>290</v>
      </c>
      <c r="C34" s="38">
        <v>2</v>
      </c>
      <c r="D34" s="47" t="s">
        <v>320</v>
      </c>
      <c r="E34" s="43">
        <v>22</v>
      </c>
      <c r="F34" s="37"/>
      <c r="G34" s="69">
        <v>7908</v>
      </c>
      <c r="H34" s="69">
        <v>7908</v>
      </c>
      <c r="I34" s="85" t="s">
        <v>28</v>
      </c>
      <c r="J34" s="38">
        <v>1</v>
      </c>
      <c r="K34" s="71" t="s">
        <v>18</v>
      </c>
      <c r="L34" s="87" t="s">
        <v>480</v>
      </c>
      <c r="M34" s="69">
        <v>7959</v>
      </c>
      <c r="N34" s="69">
        <v>1509</v>
      </c>
      <c r="O34" s="119">
        <v>71</v>
      </c>
      <c r="P34" s="44">
        <f t="shared" si="1"/>
        <v>0</v>
      </c>
      <c r="Q34" s="44">
        <f t="shared" si="2"/>
        <v>0</v>
      </c>
      <c r="R34" s="44">
        <f t="shared" si="3"/>
        <v>1580</v>
      </c>
      <c r="S34" s="44">
        <f t="shared" si="4"/>
        <v>0</v>
      </c>
      <c r="T34" s="42">
        <f t="shared" si="5"/>
        <v>1580</v>
      </c>
    </row>
    <row r="35" spans="1:20" x14ac:dyDescent="0.2">
      <c r="A35" s="35">
        <v>26</v>
      </c>
      <c r="B35" s="38" t="s">
        <v>290</v>
      </c>
      <c r="C35" s="38">
        <v>2</v>
      </c>
      <c r="D35" s="47" t="s">
        <v>320</v>
      </c>
      <c r="E35" s="43">
        <v>28</v>
      </c>
      <c r="F35" s="37"/>
      <c r="G35" s="69">
        <v>300</v>
      </c>
      <c r="H35" s="69">
        <v>300</v>
      </c>
      <c r="I35" s="85" t="s">
        <v>28</v>
      </c>
      <c r="J35" s="38">
        <v>1</v>
      </c>
      <c r="K35" s="71" t="s">
        <v>322</v>
      </c>
      <c r="L35" s="87" t="s">
        <v>481</v>
      </c>
      <c r="M35" s="51">
        <v>300</v>
      </c>
      <c r="N35" s="69">
        <v>301</v>
      </c>
      <c r="O35" s="119">
        <v>234</v>
      </c>
      <c r="P35" s="44">
        <f t="shared" si="1"/>
        <v>0</v>
      </c>
      <c r="Q35" s="44">
        <f t="shared" si="2"/>
        <v>0</v>
      </c>
      <c r="R35" s="44">
        <f t="shared" si="3"/>
        <v>535</v>
      </c>
      <c r="S35" s="44">
        <f t="shared" si="4"/>
        <v>0</v>
      </c>
      <c r="T35" s="42">
        <f t="shared" si="5"/>
        <v>535</v>
      </c>
    </row>
    <row r="36" spans="1:20" x14ac:dyDescent="0.2">
      <c r="A36" s="35">
        <v>27</v>
      </c>
      <c r="B36" s="38" t="s">
        <v>290</v>
      </c>
      <c r="C36" s="38">
        <v>2</v>
      </c>
      <c r="D36" s="47" t="s">
        <v>320</v>
      </c>
      <c r="E36" s="43">
        <v>38</v>
      </c>
      <c r="F36" s="37"/>
      <c r="G36" s="69">
        <v>5059</v>
      </c>
      <c r="H36" s="69">
        <v>5059</v>
      </c>
      <c r="I36" s="85" t="s">
        <v>28</v>
      </c>
      <c r="J36" s="38">
        <v>1</v>
      </c>
      <c r="K36" s="51" t="s">
        <v>323</v>
      </c>
      <c r="L36" s="87" t="s">
        <v>482</v>
      </c>
      <c r="M36" s="69">
        <v>5108</v>
      </c>
      <c r="N36" s="69">
        <v>1892</v>
      </c>
      <c r="O36" s="119">
        <v>78</v>
      </c>
      <c r="P36" s="44">
        <f t="shared" si="1"/>
        <v>0</v>
      </c>
      <c r="Q36" s="44">
        <f t="shared" si="2"/>
        <v>0</v>
      </c>
      <c r="R36" s="44">
        <f t="shared" si="3"/>
        <v>1970</v>
      </c>
      <c r="S36" s="44">
        <f t="shared" si="4"/>
        <v>0</v>
      </c>
      <c r="T36" s="42">
        <f t="shared" si="5"/>
        <v>1970</v>
      </c>
    </row>
    <row r="37" spans="1:20" x14ac:dyDescent="0.2">
      <c r="A37" s="35">
        <v>28</v>
      </c>
      <c r="B37" s="38" t="s">
        <v>290</v>
      </c>
      <c r="C37" s="38">
        <v>2</v>
      </c>
      <c r="D37" s="47" t="s">
        <v>324</v>
      </c>
      <c r="E37" s="43">
        <v>7</v>
      </c>
      <c r="F37" s="37"/>
      <c r="G37" s="69">
        <v>2524</v>
      </c>
      <c r="H37" s="119">
        <v>2524</v>
      </c>
      <c r="I37" s="116" t="s">
        <v>28</v>
      </c>
      <c r="J37" s="117">
        <v>12</v>
      </c>
      <c r="K37" s="70" t="s">
        <v>325</v>
      </c>
      <c r="L37" s="115" t="s">
        <v>483</v>
      </c>
      <c r="M37" s="69">
        <v>3658</v>
      </c>
      <c r="N37" s="69">
        <v>3494</v>
      </c>
      <c r="O37" s="119">
        <v>387</v>
      </c>
      <c r="P37" s="44">
        <f t="shared" si="1"/>
        <v>0</v>
      </c>
      <c r="Q37" s="44">
        <f t="shared" si="2"/>
        <v>0</v>
      </c>
      <c r="R37" s="44">
        <f t="shared" si="3"/>
        <v>3881</v>
      </c>
      <c r="S37" s="44">
        <f t="shared" si="4"/>
        <v>0</v>
      </c>
      <c r="T37" s="42">
        <f t="shared" si="5"/>
        <v>3881</v>
      </c>
    </row>
    <row r="38" spans="1:20" x14ac:dyDescent="0.2">
      <c r="A38" s="35">
        <v>29</v>
      </c>
      <c r="B38" s="38" t="s">
        <v>290</v>
      </c>
      <c r="C38" s="38">
        <v>2</v>
      </c>
      <c r="D38" s="47" t="s">
        <v>326</v>
      </c>
      <c r="E38" s="43">
        <v>7</v>
      </c>
      <c r="F38" s="37"/>
      <c r="G38" s="69">
        <v>210</v>
      </c>
      <c r="H38" s="69">
        <v>210</v>
      </c>
      <c r="I38" s="85" t="s">
        <v>28</v>
      </c>
      <c r="J38" s="38">
        <v>6</v>
      </c>
      <c r="K38" s="51" t="s">
        <v>327</v>
      </c>
      <c r="L38" s="87" t="s">
        <v>405</v>
      </c>
      <c r="M38" s="69">
        <v>223</v>
      </c>
      <c r="N38" s="69">
        <v>222</v>
      </c>
      <c r="O38" s="119">
        <v>0</v>
      </c>
      <c r="P38" s="44">
        <f t="shared" si="1"/>
        <v>0</v>
      </c>
      <c r="Q38" s="44">
        <f t="shared" si="2"/>
        <v>0</v>
      </c>
      <c r="R38" s="44">
        <f t="shared" si="3"/>
        <v>222</v>
      </c>
      <c r="S38" s="44">
        <f t="shared" si="4"/>
        <v>0</v>
      </c>
      <c r="T38" s="42">
        <f t="shared" si="5"/>
        <v>222</v>
      </c>
    </row>
    <row r="39" spans="1:20" x14ac:dyDescent="0.2">
      <c r="A39" s="35">
        <v>30</v>
      </c>
      <c r="B39" s="38" t="s">
        <v>290</v>
      </c>
      <c r="C39" s="38">
        <v>2</v>
      </c>
      <c r="D39" s="47" t="s">
        <v>326</v>
      </c>
      <c r="E39" s="43">
        <v>9</v>
      </c>
      <c r="F39" s="37"/>
      <c r="G39" s="69">
        <v>359</v>
      </c>
      <c r="H39" s="119">
        <v>359</v>
      </c>
      <c r="I39" s="116" t="s">
        <v>28</v>
      </c>
      <c r="J39" s="117">
        <v>6</v>
      </c>
      <c r="K39" s="70" t="s">
        <v>328</v>
      </c>
      <c r="L39" s="87" t="s">
        <v>405</v>
      </c>
      <c r="M39" s="69">
        <v>517</v>
      </c>
      <c r="N39" s="69">
        <v>347</v>
      </c>
      <c r="O39" s="119">
        <v>40</v>
      </c>
      <c r="P39" s="44">
        <f t="shared" si="1"/>
        <v>0</v>
      </c>
      <c r="Q39" s="44">
        <f t="shared" si="2"/>
        <v>0</v>
      </c>
      <c r="R39" s="44">
        <f t="shared" si="3"/>
        <v>387</v>
      </c>
      <c r="S39" s="44">
        <f t="shared" si="4"/>
        <v>0</v>
      </c>
      <c r="T39" s="42">
        <f t="shared" si="5"/>
        <v>387</v>
      </c>
    </row>
    <row r="40" spans="1:20" x14ac:dyDescent="0.2">
      <c r="A40" s="35">
        <v>31</v>
      </c>
      <c r="B40" s="38" t="s">
        <v>290</v>
      </c>
      <c r="C40" s="38">
        <v>2</v>
      </c>
      <c r="D40" s="47" t="s">
        <v>329</v>
      </c>
      <c r="E40" s="43">
        <v>1</v>
      </c>
      <c r="F40" s="37"/>
      <c r="G40" s="69">
        <v>2711</v>
      </c>
      <c r="H40" s="69">
        <v>2711</v>
      </c>
      <c r="I40" s="116" t="s">
        <v>28</v>
      </c>
      <c r="J40" s="38">
        <v>5</v>
      </c>
      <c r="K40" s="51" t="s">
        <v>330</v>
      </c>
      <c r="L40" s="87" t="s">
        <v>484</v>
      </c>
      <c r="M40" s="51">
        <v>3843</v>
      </c>
      <c r="N40" s="69">
        <v>2774</v>
      </c>
      <c r="O40" s="119">
        <v>0</v>
      </c>
      <c r="P40" s="44">
        <f t="shared" si="1"/>
        <v>0</v>
      </c>
      <c r="Q40" s="44">
        <f t="shared" si="2"/>
        <v>0</v>
      </c>
      <c r="R40" s="44">
        <f t="shared" si="3"/>
        <v>2774</v>
      </c>
      <c r="S40" s="44">
        <f t="shared" si="4"/>
        <v>0</v>
      </c>
      <c r="T40" s="42">
        <f t="shared" si="5"/>
        <v>2774</v>
      </c>
    </row>
    <row r="41" spans="1:20" x14ac:dyDescent="0.2">
      <c r="A41" s="35">
        <v>32</v>
      </c>
      <c r="B41" s="38" t="s">
        <v>290</v>
      </c>
      <c r="C41" s="38">
        <v>2</v>
      </c>
      <c r="D41" s="47" t="s">
        <v>329</v>
      </c>
      <c r="E41" s="43">
        <v>4</v>
      </c>
      <c r="F41" s="37"/>
      <c r="G41" s="69">
        <v>409</v>
      </c>
      <c r="H41" s="119">
        <v>409</v>
      </c>
      <c r="I41" s="116" t="s">
        <v>28</v>
      </c>
      <c r="J41" s="117">
        <v>8</v>
      </c>
      <c r="K41" s="70" t="s">
        <v>331</v>
      </c>
      <c r="L41" s="115" t="s">
        <v>485</v>
      </c>
      <c r="M41" s="69">
        <v>741</v>
      </c>
      <c r="N41" s="69">
        <v>433</v>
      </c>
      <c r="O41" s="119">
        <v>157</v>
      </c>
      <c r="P41" s="44">
        <f t="shared" si="1"/>
        <v>0</v>
      </c>
      <c r="Q41" s="44">
        <f t="shared" si="2"/>
        <v>0</v>
      </c>
      <c r="R41" s="44">
        <f t="shared" si="3"/>
        <v>590</v>
      </c>
      <c r="S41" s="44">
        <f t="shared" si="4"/>
        <v>0</v>
      </c>
      <c r="T41" s="42">
        <f t="shared" si="5"/>
        <v>590</v>
      </c>
    </row>
    <row r="42" spans="1:20" x14ac:dyDescent="0.2">
      <c r="A42" s="35">
        <v>33</v>
      </c>
      <c r="B42" s="38" t="s">
        <v>290</v>
      </c>
      <c r="C42" s="38">
        <v>2</v>
      </c>
      <c r="D42" s="47" t="s">
        <v>332</v>
      </c>
      <c r="E42" s="45">
        <v>1</v>
      </c>
      <c r="F42" s="37"/>
      <c r="G42" s="69">
        <v>11635</v>
      </c>
      <c r="H42" s="69">
        <v>11635</v>
      </c>
      <c r="I42" s="116" t="s">
        <v>28</v>
      </c>
      <c r="J42" s="117" t="s">
        <v>333</v>
      </c>
      <c r="K42" s="70" t="s">
        <v>334</v>
      </c>
      <c r="L42" s="87" t="s">
        <v>486</v>
      </c>
      <c r="M42" s="69">
        <v>11839</v>
      </c>
      <c r="N42" s="69">
        <v>11738</v>
      </c>
      <c r="O42" s="119">
        <v>1343</v>
      </c>
      <c r="P42" s="44">
        <f t="shared" si="1"/>
        <v>0</v>
      </c>
      <c r="Q42" s="44">
        <f t="shared" si="2"/>
        <v>0</v>
      </c>
      <c r="R42" s="44">
        <f t="shared" si="3"/>
        <v>13081</v>
      </c>
      <c r="S42" s="44">
        <f t="shared" si="4"/>
        <v>0</v>
      </c>
      <c r="T42" s="42">
        <f t="shared" si="5"/>
        <v>13081</v>
      </c>
    </row>
  </sheetData>
  <mergeCells count="1">
    <mergeCell ref="E7:F7"/>
  </mergeCells>
  <conditionalFormatting sqref="T10:T42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7" right="0.7" top="0.75" bottom="0.75" header="0.3" footer="0.3"/>
  <pageSetup paperSize="9" scale="78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tabSelected="1" view="pageLayout" zoomScaleNormal="100" workbookViewId="0">
      <selection activeCell="B7" sqref="B7"/>
    </sheetView>
  </sheetViews>
  <sheetFormatPr defaultRowHeight="12.75" x14ac:dyDescent="0.2"/>
  <cols>
    <col min="1" max="1" width="4.85546875" customWidth="1"/>
    <col min="2" max="2" width="6.28515625" customWidth="1"/>
    <col min="3" max="3" width="5.5703125" customWidth="1"/>
    <col min="5" max="5" width="6.85546875" customWidth="1"/>
    <col min="6" max="6" width="5.140625" customWidth="1"/>
    <col min="7" max="7" width="7.85546875" customWidth="1"/>
    <col min="8" max="8" width="7.5703125" customWidth="1"/>
    <col min="9" max="9" width="10.42578125" customWidth="1"/>
    <col min="17" max="17" width="8.5703125" customWidth="1"/>
  </cols>
  <sheetData>
    <row r="1" spans="1:20" x14ac:dyDescent="0.2">
      <c r="K1" s="14"/>
    </row>
    <row r="4" spans="1:20" x14ac:dyDescent="0.2">
      <c r="F4" s="101" t="s">
        <v>490</v>
      </c>
      <c r="G4" s="101"/>
      <c r="H4" s="101"/>
      <c r="I4" s="101"/>
      <c r="J4" s="101"/>
      <c r="K4" s="101"/>
      <c r="L4" s="101"/>
      <c r="M4" s="101"/>
    </row>
    <row r="5" spans="1:20" x14ac:dyDescent="0.2">
      <c r="A5" s="1"/>
      <c r="B5" s="4"/>
      <c r="C5" s="4"/>
      <c r="D5" s="4"/>
      <c r="E5" s="4"/>
      <c r="F5" s="4"/>
      <c r="G5" s="4"/>
      <c r="H5" s="1"/>
      <c r="I5" s="4"/>
      <c r="J5" s="2"/>
      <c r="K5" s="4"/>
    </row>
    <row r="7" spans="1:20" ht="77.25" x14ac:dyDescent="0.2">
      <c r="A7" s="15" t="s">
        <v>10</v>
      </c>
      <c r="B7" s="16" t="s">
        <v>494</v>
      </c>
      <c r="C7" s="73" t="s">
        <v>343</v>
      </c>
      <c r="D7" s="17" t="s">
        <v>0</v>
      </c>
      <c r="E7" s="131" t="s">
        <v>1</v>
      </c>
      <c r="F7" s="131"/>
      <c r="G7" s="31" t="s">
        <v>344</v>
      </c>
      <c r="H7" s="31" t="s">
        <v>345</v>
      </c>
      <c r="I7" s="18" t="s">
        <v>2</v>
      </c>
      <c r="J7" s="19" t="s">
        <v>3</v>
      </c>
      <c r="K7" s="20" t="s">
        <v>4</v>
      </c>
      <c r="L7" s="74" t="s">
        <v>346</v>
      </c>
      <c r="M7" s="75" t="s">
        <v>347</v>
      </c>
      <c r="N7" s="21" t="s">
        <v>337</v>
      </c>
      <c r="O7" s="22" t="s">
        <v>338</v>
      </c>
      <c r="P7" s="23" t="s">
        <v>287</v>
      </c>
      <c r="Q7" s="23" t="s">
        <v>288</v>
      </c>
      <c r="R7" s="23" t="s">
        <v>339</v>
      </c>
      <c r="S7" s="23" t="s">
        <v>340</v>
      </c>
      <c r="T7" s="24" t="s">
        <v>348</v>
      </c>
    </row>
    <row r="8" spans="1:20" x14ac:dyDescent="0.2">
      <c r="A8" s="25">
        <v>1</v>
      </c>
      <c r="B8" s="26">
        <v>2</v>
      </c>
      <c r="C8" s="27">
        <v>3</v>
      </c>
      <c r="D8" s="76">
        <v>4</v>
      </c>
      <c r="E8" s="25">
        <v>5</v>
      </c>
      <c r="F8" s="25">
        <v>6</v>
      </c>
      <c r="G8" s="77">
        <v>7</v>
      </c>
      <c r="H8" s="77">
        <v>8</v>
      </c>
      <c r="I8" s="78">
        <v>9</v>
      </c>
      <c r="J8" s="28">
        <v>10</v>
      </c>
      <c r="K8" s="68" t="s">
        <v>349</v>
      </c>
      <c r="L8" s="79" t="s">
        <v>350</v>
      </c>
      <c r="M8" s="80">
        <v>13</v>
      </c>
      <c r="N8" s="29">
        <v>14</v>
      </c>
      <c r="O8" s="30">
        <v>15</v>
      </c>
      <c r="P8" s="29">
        <v>16</v>
      </c>
      <c r="Q8" s="30">
        <v>17</v>
      </c>
      <c r="R8" s="29">
        <v>18</v>
      </c>
      <c r="S8" s="30">
        <v>19</v>
      </c>
      <c r="T8" s="29">
        <v>20</v>
      </c>
    </row>
    <row r="9" spans="1:20" x14ac:dyDescent="0.2">
      <c r="A9" s="25"/>
      <c r="B9" s="26"/>
      <c r="C9" s="27"/>
      <c r="D9" s="33" t="s">
        <v>5</v>
      </c>
      <c r="E9" s="32"/>
      <c r="F9" s="33"/>
      <c r="G9" s="33">
        <f>SUM(G10:G6846)</f>
        <v>23633</v>
      </c>
      <c r="H9" s="33">
        <f>SUM(H10:H6846)</f>
        <v>0</v>
      </c>
      <c r="I9" s="78"/>
      <c r="J9" s="28"/>
      <c r="K9" s="68"/>
      <c r="L9" s="79"/>
      <c r="M9" s="84"/>
      <c r="N9" s="34">
        <f t="shared" ref="N9:T9" si="0">SUBTOTAL(9,N10:N6846)</f>
        <v>19482</v>
      </c>
      <c r="O9" s="34">
        <f t="shared" si="0"/>
        <v>4151</v>
      </c>
      <c r="P9" s="34">
        <f t="shared" si="0"/>
        <v>23633</v>
      </c>
      <c r="Q9" s="34">
        <f t="shared" si="0"/>
        <v>0</v>
      </c>
      <c r="R9" s="34">
        <f t="shared" si="0"/>
        <v>0</v>
      </c>
      <c r="S9" s="34">
        <f t="shared" si="0"/>
        <v>0</v>
      </c>
      <c r="T9" s="34">
        <f t="shared" si="0"/>
        <v>23633</v>
      </c>
    </row>
    <row r="10" spans="1:20" ht="15" x14ac:dyDescent="0.25">
      <c r="A10" s="35">
        <v>1</v>
      </c>
      <c r="B10" s="121" t="s">
        <v>487</v>
      </c>
      <c r="C10" s="38">
        <v>7</v>
      </c>
      <c r="D10" s="122" t="s">
        <v>488</v>
      </c>
      <c r="E10" s="36"/>
      <c r="F10" s="37"/>
      <c r="G10" s="69">
        <v>23633</v>
      </c>
      <c r="H10" s="123"/>
      <c r="I10" s="124" t="s">
        <v>25</v>
      </c>
      <c r="J10" s="125">
        <v>26</v>
      </c>
      <c r="K10" s="126" t="s">
        <v>489</v>
      </c>
      <c r="L10" s="127"/>
      <c r="M10" s="85">
        <v>23633</v>
      </c>
      <c r="N10" s="85">
        <v>19482</v>
      </c>
      <c r="O10" s="128">
        <v>4151</v>
      </c>
      <c r="P10" s="129">
        <f>IF($C10=7,SUM($N10+$O10),)</f>
        <v>23633</v>
      </c>
      <c r="Q10" s="127"/>
      <c r="R10" s="127"/>
      <c r="S10" s="127"/>
      <c r="T10" s="42">
        <f>P10+Q10+S10</f>
        <v>23633</v>
      </c>
    </row>
  </sheetData>
  <mergeCells count="1">
    <mergeCell ref="E7:F7"/>
  </mergeCells>
  <pageMargins left="0.7" right="0.7" top="0.75" bottom="0.75" header="0.3" footer="0.3"/>
  <pageSetup paperSize="9" scale="78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</vt:lpstr>
      <vt:lpstr>B</vt:lpstr>
      <vt:lpstr>U  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Gaze</cp:lastModifiedBy>
  <cp:lastPrinted>2023-04-27T11:09:00Z</cp:lastPrinted>
  <dcterms:created xsi:type="dcterms:W3CDTF">2015-03-27T10:52:59Z</dcterms:created>
  <dcterms:modified xsi:type="dcterms:W3CDTF">2024-09-12T12:19:57Z</dcterms:modified>
</cp:coreProperties>
</file>