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o-lpurgal\Downloads\"/>
    </mc:Choice>
  </mc:AlternateContent>
  <xr:revisionPtr revIDLastSave="0" documentId="13_ncr:1_{1F847D93-B2F8-4610-8EEC-59C38309B3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" sheetId="5" r:id="rId1"/>
    <sheet name="W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" i="6" l="1"/>
  <c r="S9" i="6"/>
  <c r="R9" i="6"/>
  <c r="Q9" i="6"/>
  <c r="O9" i="6"/>
  <c r="N9" i="6"/>
  <c r="H9" i="6"/>
  <c r="G9" i="6"/>
  <c r="T11" i="5"/>
  <c r="T20" i="5"/>
  <c r="T23" i="5"/>
  <c r="T32" i="5"/>
  <c r="T35" i="5"/>
  <c r="T44" i="5"/>
  <c r="T45" i="5"/>
  <c r="T47" i="5"/>
  <c r="T56" i="5"/>
  <c r="T57" i="5"/>
  <c r="T59" i="5"/>
  <c r="T68" i="5"/>
  <c r="T69" i="5"/>
  <c r="T71" i="5"/>
  <c r="T80" i="5"/>
  <c r="T81" i="5"/>
  <c r="T83" i="5"/>
  <c r="T92" i="5"/>
  <c r="T93" i="5"/>
  <c r="T95" i="5"/>
  <c r="T104" i="5"/>
  <c r="T105" i="5"/>
  <c r="T106" i="5"/>
  <c r="T107" i="5"/>
  <c r="T108" i="5"/>
  <c r="P111" i="5"/>
  <c r="T111" i="5" s="1"/>
  <c r="S110" i="5"/>
  <c r="Q110" i="5"/>
  <c r="P110" i="5"/>
  <c r="T110" i="5" s="1"/>
  <c r="S109" i="5"/>
  <c r="Q109" i="5"/>
  <c r="P109" i="5"/>
  <c r="T109" i="5" s="1"/>
  <c r="S105" i="5"/>
  <c r="Q105" i="5"/>
  <c r="P105" i="5"/>
  <c r="S104" i="5"/>
  <c r="Q104" i="5"/>
  <c r="P104" i="5"/>
  <c r="S103" i="5"/>
  <c r="Q103" i="5"/>
  <c r="P103" i="5"/>
  <c r="T103" i="5" s="1"/>
  <c r="S102" i="5"/>
  <c r="Q102" i="5"/>
  <c r="P102" i="5"/>
  <c r="T102" i="5" s="1"/>
  <c r="S101" i="5"/>
  <c r="Q101" i="5"/>
  <c r="P101" i="5"/>
  <c r="T101" i="5" s="1"/>
  <c r="S100" i="5"/>
  <c r="Q100" i="5"/>
  <c r="P100" i="5"/>
  <c r="T100" i="5" s="1"/>
  <c r="S99" i="5"/>
  <c r="Q99" i="5"/>
  <c r="P99" i="5"/>
  <c r="T99" i="5" s="1"/>
  <c r="S98" i="5"/>
  <c r="Q98" i="5"/>
  <c r="P98" i="5"/>
  <c r="T98" i="5" s="1"/>
  <c r="S97" i="5"/>
  <c r="Q97" i="5"/>
  <c r="P97" i="5"/>
  <c r="T97" i="5" s="1"/>
  <c r="S96" i="5"/>
  <c r="Q96" i="5"/>
  <c r="P96" i="5"/>
  <c r="T96" i="5" s="1"/>
  <c r="S95" i="5"/>
  <c r="Q95" i="5"/>
  <c r="P95" i="5"/>
  <c r="S94" i="5"/>
  <c r="Q94" i="5"/>
  <c r="P94" i="5"/>
  <c r="T94" i="5" s="1"/>
  <c r="S93" i="5"/>
  <c r="Q93" i="5"/>
  <c r="P93" i="5"/>
  <c r="S92" i="5"/>
  <c r="Q92" i="5"/>
  <c r="P92" i="5"/>
  <c r="S91" i="5"/>
  <c r="Q91" i="5"/>
  <c r="P91" i="5"/>
  <c r="T91" i="5" s="1"/>
  <c r="S90" i="5"/>
  <c r="Q90" i="5"/>
  <c r="P90" i="5"/>
  <c r="T90" i="5" s="1"/>
  <c r="S89" i="5"/>
  <c r="Q89" i="5"/>
  <c r="P89" i="5"/>
  <c r="T89" i="5" s="1"/>
  <c r="S88" i="5"/>
  <c r="Q88" i="5"/>
  <c r="P88" i="5"/>
  <c r="T88" i="5" s="1"/>
  <c r="S87" i="5"/>
  <c r="Q87" i="5"/>
  <c r="P87" i="5"/>
  <c r="T87" i="5" s="1"/>
  <c r="S86" i="5"/>
  <c r="Q86" i="5"/>
  <c r="P86" i="5"/>
  <c r="T86" i="5" s="1"/>
  <c r="S85" i="5"/>
  <c r="Q85" i="5"/>
  <c r="P85" i="5"/>
  <c r="T85" i="5" s="1"/>
  <c r="S84" i="5"/>
  <c r="Q84" i="5"/>
  <c r="P84" i="5"/>
  <c r="T84" i="5" s="1"/>
  <c r="S83" i="5"/>
  <c r="Q83" i="5"/>
  <c r="P83" i="5"/>
  <c r="S82" i="5"/>
  <c r="Q82" i="5"/>
  <c r="P82" i="5"/>
  <c r="T82" i="5" s="1"/>
  <c r="S81" i="5"/>
  <c r="Q81" i="5"/>
  <c r="P81" i="5"/>
  <c r="S80" i="5"/>
  <c r="Q80" i="5"/>
  <c r="P80" i="5"/>
  <c r="S79" i="5"/>
  <c r="Q79" i="5"/>
  <c r="P79" i="5"/>
  <c r="T79" i="5" s="1"/>
  <c r="S78" i="5"/>
  <c r="Q78" i="5"/>
  <c r="P78" i="5"/>
  <c r="T78" i="5" s="1"/>
  <c r="S77" i="5"/>
  <c r="Q77" i="5"/>
  <c r="P77" i="5"/>
  <c r="T77" i="5" s="1"/>
  <c r="S76" i="5"/>
  <c r="Q76" i="5"/>
  <c r="P76" i="5"/>
  <c r="T76" i="5" s="1"/>
  <c r="S75" i="5"/>
  <c r="Q75" i="5"/>
  <c r="P75" i="5"/>
  <c r="T75" i="5" s="1"/>
  <c r="S74" i="5"/>
  <c r="Q74" i="5"/>
  <c r="P74" i="5"/>
  <c r="T74" i="5" s="1"/>
  <c r="S73" i="5"/>
  <c r="Q73" i="5"/>
  <c r="P73" i="5"/>
  <c r="T73" i="5" s="1"/>
  <c r="S72" i="5"/>
  <c r="Q72" i="5"/>
  <c r="P72" i="5"/>
  <c r="T72" i="5" s="1"/>
  <c r="S71" i="5"/>
  <c r="Q71" i="5"/>
  <c r="P71" i="5"/>
  <c r="S70" i="5"/>
  <c r="Q70" i="5"/>
  <c r="P70" i="5"/>
  <c r="T70" i="5" s="1"/>
  <c r="S69" i="5"/>
  <c r="Q69" i="5"/>
  <c r="P69" i="5"/>
  <c r="S68" i="5"/>
  <c r="Q68" i="5"/>
  <c r="P68" i="5"/>
  <c r="S67" i="5"/>
  <c r="Q67" i="5"/>
  <c r="P67" i="5"/>
  <c r="T67" i="5" s="1"/>
  <c r="S66" i="5"/>
  <c r="Q66" i="5"/>
  <c r="P66" i="5"/>
  <c r="T66" i="5" s="1"/>
  <c r="S65" i="5"/>
  <c r="Q65" i="5"/>
  <c r="P65" i="5"/>
  <c r="T65" i="5" s="1"/>
  <c r="S64" i="5"/>
  <c r="Q64" i="5"/>
  <c r="P64" i="5"/>
  <c r="T64" i="5" s="1"/>
  <c r="S63" i="5"/>
  <c r="Q63" i="5"/>
  <c r="P63" i="5"/>
  <c r="T63" i="5" s="1"/>
  <c r="S62" i="5"/>
  <c r="Q62" i="5"/>
  <c r="P62" i="5"/>
  <c r="T62" i="5" s="1"/>
  <c r="S61" i="5"/>
  <c r="Q61" i="5"/>
  <c r="P61" i="5"/>
  <c r="T61" i="5" s="1"/>
  <c r="S60" i="5"/>
  <c r="Q60" i="5"/>
  <c r="P60" i="5"/>
  <c r="T60" i="5" s="1"/>
  <c r="S59" i="5"/>
  <c r="Q59" i="5"/>
  <c r="P59" i="5"/>
  <c r="S58" i="5"/>
  <c r="Q58" i="5"/>
  <c r="P58" i="5"/>
  <c r="T58" i="5" s="1"/>
  <c r="S57" i="5"/>
  <c r="Q57" i="5"/>
  <c r="P57" i="5"/>
  <c r="S56" i="5"/>
  <c r="Q56" i="5"/>
  <c r="P56" i="5"/>
  <c r="S55" i="5"/>
  <c r="Q55" i="5"/>
  <c r="P55" i="5"/>
  <c r="T55" i="5" s="1"/>
  <c r="S54" i="5"/>
  <c r="Q54" i="5"/>
  <c r="P54" i="5"/>
  <c r="T54" i="5" s="1"/>
  <c r="S53" i="5"/>
  <c r="Q53" i="5"/>
  <c r="P53" i="5"/>
  <c r="T53" i="5" s="1"/>
  <c r="S52" i="5"/>
  <c r="Q52" i="5"/>
  <c r="P52" i="5"/>
  <c r="T52" i="5" s="1"/>
  <c r="S51" i="5"/>
  <c r="Q51" i="5"/>
  <c r="P51" i="5"/>
  <c r="T51" i="5" s="1"/>
  <c r="S50" i="5"/>
  <c r="Q50" i="5"/>
  <c r="P50" i="5"/>
  <c r="T50" i="5" s="1"/>
  <c r="S49" i="5"/>
  <c r="Q49" i="5"/>
  <c r="P49" i="5"/>
  <c r="T49" i="5" s="1"/>
  <c r="S48" i="5"/>
  <c r="Q48" i="5"/>
  <c r="P48" i="5"/>
  <c r="T48" i="5" s="1"/>
  <c r="S47" i="5"/>
  <c r="Q47" i="5"/>
  <c r="P47" i="5"/>
  <c r="S46" i="5"/>
  <c r="Q46" i="5"/>
  <c r="P46" i="5"/>
  <c r="T46" i="5" s="1"/>
  <c r="S45" i="5"/>
  <c r="Q45" i="5"/>
  <c r="S44" i="5"/>
  <c r="Q44" i="5"/>
  <c r="P44" i="5"/>
  <c r="S43" i="5"/>
  <c r="Q43" i="5"/>
  <c r="P43" i="5"/>
  <c r="T43" i="5" s="1"/>
  <c r="S42" i="5"/>
  <c r="Q42" i="5"/>
  <c r="P42" i="5"/>
  <c r="T42" i="5" s="1"/>
  <c r="S41" i="5"/>
  <c r="Q41" i="5"/>
  <c r="P41" i="5"/>
  <c r="T41" i="5" s="1"/>
  <c r="S40" i="5"/>
  <c r="Q40" i="5"/>
  <c r="P40" i="5"/>
  <c r="T40" i="5" s="1"/>
  <c r="S39" i="5"/>
  <c r="Q39" i="5"/>
  <c r="P39" i="5"/>
  <c r="T39" i="5" s="1"/>
  <c r="S38" i="5"/>
  <c r="Q38" i="5"/>
  <c r="P38" i="5"/>
  <c r="T38" i="5" s="1"/>
  <c r="S37" i="5"/>
  <c r="Q37" i="5"/>
  <c r="P37" i="5"/>
  <c r="T37" i="5" s="1"/>
  <c r="S36" i="5"/>
  <c r="Q36" i="5"/>
  <c r="P36" i="5"/>
  <c r="T36" i="5" s="1"/>
  <c r="S35" i="5"/>
  <c r="Q35" i="5"/>
  <c r="P35" i="5"/>
  <c r="S34" i="5"/>
  <c r="Q34" i="5"/>
  <c r="P34" i="5"/>
  <c r="T34" i="5" s="1"/>
  <c r="S33" i="5"/>
  <c r="T33" i="5" s="1"/>
  <c r="Q33" i="5"/>
  <c r="P33" i="5"/>
  <c r="S32" i="5"/>
  <c r="Q32" i="5"/>
  <c r="P32" i="5"/>
  <c r="S31" i="5"/>
  <c r="Q31" i="5"/>
  <c r="P31" i="5"/>
  <c r="T31" i="5" s="1"/>
  <c r="S30" i="5"/>
  <c r="Q30" i="5"/>
  <c r="P30" i="5"/>
  <c r="T30" i="5" s="1"/>
  <c r="S29" i="5"/>
  <c r="Q29" i="5"/>
  <c r="P29" i="5"/>
  <c r="T29" i="5" s="1"/>
  <c r="S28" i="5"/>
  <c r="Q28" i="5"/>
  <c r="P28" i="5"/>
  <c r="T28" i="5" s="1"/>
  <c r="S27" i="5"/>
  <c r="Q27" i="5"/>
  <c r="P27" i="5"/>
  <c r="T27" i="5" s="1"/>
  <c r="S26" i="5"/>
  <c r="Q26" i="5"/>
  <c r="P26" i="5"/>
  <c r="T26" i="5" s="1"/>
  <c r="S25" i="5"/>
  <c r="Q25" i="5"/>
  <c r="P25" i="5"/>
  <c r="T25" i="5" s="1"/>
  <c r="S24" i="5"/>
  <c r="Q24" i="5"/>
  <c r="P24" i="5"/>
  <c r="T24" i="5" s="1"/>
  <c r="S23" i="5"/>
  <c r="Q23" i="5"/>
  <c r="P23" i="5"/>
  <c r="S22" i="5"/>
  <c r="Q22" i="5"/>
  <c r="P22" i="5"/>
  <c r="T22" i="5" s="1"/>
  <c r="S21" i="5"/>
  <c r="T21" i="5" s="1"/>
  <c r="Q21" i="5"/>
  <c r="P21" i="5"/>
  <c r="S20" i="5"/>
  <c r="Q20" i="5"/>
  <c r="P20" i="5"/>
  <c r="S19" i="5"/>
  <c r="Q19" i="5"/>
  <c r="P19" i="5"/>
  <c r="T19" i="5" s="1"/>
  <c r="S18" i="5"/>
  <c r="Q18" i="5"/>
  <c r="P18" i="5"/>
  <c r="T18" i="5" s="1"/>
  <c r="S17" i="5"/>
  <c r="Q17" i="5"/>
  <c r="P17" i="5"/>
  <c r="T17" i="5" s="1"/>
  <c r="S16" i="5"/>
  <c r="Q16" i="5"/>
  <c r="P16" i="5"/>
  <c r="T16" i="5" s="1"/>
  <c r="S15" i="5"/>
  <c r="Q15" i="5"/>
  <c r="P15" i="5"/>
  <c r="T15" i="5" s="1"/>
  <c r="S14" i="5"/>
  <c r="Q14" i="5"/>
  <c r="P14" i="5"/>
  <c r="T14" i="5" s="1"/>
  <c r="S13" i="5"/>
  <c r="Q13" i="5"/>
  <c r="P13" i="5"/>
  <c r="T13" i="5" s="1"/>
  <c r="P12" i="5"/>
  <c r="T12" i="5" s="1"/>
  <c r="P11" i="5"/>
  <c r="P10" i="5"/>
  <c r="T10" i="5" s="1"/>
  <c r="P9" i="5"/>
  <c r="T9" i="5" s="1"/>
  <c r="R8" i="5"/>
  <c r="O8" i="5"/>
  <c r="N8" i="5"/>
  <c r="H8" i="5"/>
  <c r="G8" i="5"/>
  <c r="T10" i="6" l="1"/>
  <c r="T9" i="6" s="1"/>
  <c r="P9" i="6"/>
  <c r="S8" i="5"/>
  <c r="P8" i="5"/>
  <c r="Q8" i="5"/>
  <c r="T8" i="5" l="1"/>
</calcChain>
</file>

<file path=xl/sharedStrings.xml><?xml version="1.0" encoding="utf-8"?>
<sst xmlns="http://schemas.openxmlformats.org/spreadsheetml/2006/main" count="575" uniqueCount="248">
  <si>
    <t>Adres budynku - ulica</t>
  </si>
  <si>
    <t>Nr bud.</t>
  </si>
  <si>
    <t>Obręb</t>
  </si>
  <si>
    <t>Arkusz mapy</t>
  </si>
  <si>
    <t>Numer działki</t>
  </si>
  <si>
    <t>Suma:</t>
  </si>
  <si>
    <t>A</t>
  </si>
  <si>
    <t>B</t>
  </si>
  <si>
    <t>Lp.</t>
  </si>
  <si>
    <t>23\2</t>
  </si>
  <si>
    <t>16</t>
  </si>
  <si>
    <t>13</t>
  </si>
  <si>
    <t>4</t>
  </si>
  <si>
    <t>42/2</t>
  </si>
  <si>
    <t>33</t>
  </si>
  <si>
    <t>Wykaz terenów zewnętrznych - dzielnica STARE MIASTO - Rejon A</t>
  </si>
  <si>
    <t>Bema Pl.</t>
  </si>
  <si>
    <t>Plac Grunwaldzki</t>
  </si>
  <si>
    <t>6\8</t>
  </si>
  <si>
    <t>Bernardyńska</t>
  </si>
  <si>
    <t>Stare Miasto</t>
  </si>
  <si>
    <t>Białoskórnicza</t>
  </si>
  <si>
    <t>37\13</t>
  </si>
  <si>
    <t>\16</t>
  </si>
  <si>
    <t>Biskupia</t>
  </si>
  <si>
    <t>45\4, 45\11</t>
  </si>
  <si>
    <t>Cieszyńskiego</t>
  </si>
  <si>
    <t>13AB</t>
  </si>
  <si>
    <t>cz.22/3</t>
  </si>
  <si>
    <t>cz. 22/3</t>
  </si>
  <si>
    <t>Elżbiety Św.</t>
  </si>
  <si>
    <t>64\1</t>
  </si>
  <si>
    <t>Grodzka</t>
  </si>
  <si>
    <t>24\6</t>
  </si>
  <si>
    <t>24\7</t>
  </si>
  <si>
    <t>Hlonda</t>
  </si>
  <si>
    <t>Igielna</t>
  </si>
  <si>
    <t>71\17</t>
  </si>
  <si>
    <t>84\19, 84\22, 84\21</t>
  </si>
  <si>
    <t>Jadwigi Św.</t>
  </si>
  <si>
    <t>26/1, 26/2, 26/3, 23/1, 23/2</t>
  </si>
  <si>
    <t>Katedralny Pl.</t>
  </si>
  <si>
    <t>55\4</t>
  </si>
  <si>
    <t>Kazimierza Wielkiego</t>
  </si>
  <si>
    <t>8\55, cz.8\36</t>
  </si>
  <si>
    <t xml:space="preserve"> 20\28</t>
  </si>
  <si>
    <t>cz.69\19</t>
  </si>
  <si>
    <t>72\2</t>
  </si>
  <si>
    <t>Kiełbaśnicza</t>
  </si>
  <si>
    <t>26/25, 26/26</t>
  </si>
  <si>
    <t>27\10, 27/12, 27/13, 26/19</t>
  </si>
  <si>
    <t>63\21</t>
  </si>
  <si>
    <t>Kiełbaśnicza dz.12/37</t>
  </si>
  <si>
    <t>12\37</t>
  </si>
  <si>
    <t>Kiełbaśnicza dz.61/4</t>
  </si>
  <si>
    <t>61\4</t>
  </si>
  <si>
    <t>Kotlarska</t>
  </si>
  <si>
    <t>21\22</t>
  </si>
  <si>
    <t>Krowia</t>
  </si>
  <si>
    <t>37\6</t>
  </si>
  <si>
    <t>Kuźnicza</t>
  </si>
  <si>
    <t>cz.22/2, cz.41, cz.45/1, 45/2, 46/2, cz.70/1, 82</t>
  </si>
  <si>
    <t>50\8</t>
  </si>
  <si>
    <t>18\16, 19</t>
  </si>
  <si>
    <t>38\10</t>
  </si>
  <si>
    <t>39\10, 40\12</t>
  </si>
  <si>
    <t>Łaciarska</t>
  </si>
  <si>
    <t>10/19,10/20</t>
  </si>
  <si>
    <t>58/2,137/3</t>
  </si>
  <si>
    <t>Malarska</t>
  </si>
  <si>
    <t>cz. 69</t>
  </si>
  <si>
    <t>Mennicza</t>
  </si>
  <si>
    <t>61\1</t>
  </si>
  <si>
    <t xml:space="preserve"> 80\5, 80\3</t>
  </si>
  <si>
    <t>Mikołaja Św.</t>
  </si>
  <si>
    <t>95</t>
  </si>
  <si>
    <t>15\27</t>
  </si>
  <si>
    <t xml:space="preserve">44/14,44/31, </t>
  </si>
  <si>
    <t>Nankiera</t>
  </si>
  <si>
    <t>12\29, 12\26</t>
  </si>
  <si>
    <t>Narodowe Forum Muzyki</t>
  </si>
  <si>
    <t>32, 33, 24</t>
  </si>
  <si>
    <t>1/2, 1/4, 1/5, 5/1, 54/4, 54/6, 56/1, 56/2, 67/1, 67/4, 68/1, 69/1, 69/2, 70/3</t>
  </si>
  <si>
    <t>Nowa</t>
  </si>
  <si>
    <t>12/38, 12/32</t>
  </si>
  <si>
    <t>Nożownicza</t>
  </si>
  <si>
    <t>33\2</t>
  </si>
  <si>
    <t>52/6, 52/21, 52/22, 52/23, 52/26, 52/28</t>
  </si>
  <si>
    <t>60\18, 60/17</t>
  </si>
  <si>
    <t>55\5</t>
  </si>
  <si>
    <t>Odrzańska</t>
  </si>
  <si>
    <t>ABC</t>
  </si>
  <si>
    <t>30\12</t>
  </si>
  <si>
    <t>26\21</t>
  </si>
  <si>
    <t>\40</t>
  </si>
  <si>
    <t xml:space="preserve">cz.66, 96, cz.97, </t>
  </si>
  <si>
    <t>Of. Oświęcimskich</t>
  </si>
  <si>
    <t>37\15</t>
  </si>
  <si>
    <t>Oławska</t>
  </si>
  <si>
    <t>133\4</t>
  </si>
  <si>
    <t>134\6</t>
  </si>
  <si>
    <t>50\4</t>
  </si>
  <si>
    <t>28</t>
  </si>
  <si>
    <t xml:space="preserve">53/7, 56/5, 135/4, cz. 53/9, cz. 47/5  </t>
  </si>
  <si>
    <t>Psie Budy</t>
  </si>
  <si>
    <t>19</t>
  </si>
  <si>
    <t>20\16</t>
  </si>
  <si>
    <t>Ruska</t>
  </si>
  <si>
    <t>60\4</t>
  </si>
  <si>
    <t>Ruska/Kazimierza Wlk.</t>
  </si>
  <si>
    <t>19/4, 19/5</t>
  </si>
  <si>
    <t>Rynek</t>
  </si>
  <si>
    <t>100\22, cz.100\17</t>
  </si>
  <si>
    <t>2\45</t>
  </si>
  <si>
    <t>87\24</t>
  </si>
  <si>
    <t>Rzeźnicza</t>
  </si>
  <si>
    <t>12\14</t>
  </si>
  <si>
    <t>Skargi Piotra</t>
  </si>
  <si>
    <t>88\12</t>
  </si>
  <si>
    <t>Solny Pl.</t>
  </si>
  <si>
    <t>7a</t>
  </si>
  <si>
    <t>23/21</t>
  </si>
  <si>
    <t>23/22, 23/19</t>
  </si>
  <si>
    <t>28/4, 28/5</t>
  </si>
  <si>
    <t>Szewska</t>
  </si>
  <si>
    <t>\21AB</t>
  </si>
  <si>
    <t>79/1</t>
  </si>
  <si>
    <t>76\20, 76\34</t>
  </si>
  <si>
    <t>76\35</t>
  </si>
  <si>
    <t>67A</t>
  </si>
  <si>
    <t>76\30</t>
  </si>
  <si>
    <t>27\33</t>
  </si>
  <si>
    <t>27\37, 27\19</t>
  </si>
  <si>
    <t>37, 26</t>
  </si>
  <si>
    <t xml:space="preserve">8, 53, cz.22/2, 29/1, 31/9, cz. 70/1, 77/1, cz.113/3, 123/1, 124/1,132/6, cz.135/4, </t>
  </si>
  <si>
    <t>Św. Magdaleny pl.</t>
  </si>
  <si>
    <t>cz.113/3, 124/2, 124/3, 125/2,125/1,cz.126, cz.128, cz.136/2</t>
  </si>
  <si>
    <t>Świdnicka</t>
  </si>
  <si>
    <t>8/59</t>
  </si>
  <si>
    <t>26\1</t>
  </si>
  <si>
    <t>26\3</t>
  </si>
  <si>
    <t>Uniwersytecka</t>
  </si>
  <si>
    <t>36\3</t>
  </si>
  <si>
    <t>Uniwersytecki Pl.</t>
  </si>
  <si>
    <t>cz. 11, 14/3</t>
  </si>
  <si>
    <t>Więzienna</t>
  </si>
  <si>
    <t>87\22,86/2</t>
  </si>
  <si>
    <t>43\6, 44</t>
  </si>
  <si>
    <t>Wita Stwosza</t>
  </si>
  <si>
    <t>35/12, 35/13</t>
  </si>
  <si>
    <t>44</t>
  </si>
  <si>
    <t>cz. 41/8,cz.113/3, cz.136/2</t>
  </si>
  <si>
    <t>81\14</t>
  </si>
  <si>
    <t>76/37</t>
  </si>
  <si>
    <t>Wolności Pl.</t>
  </si>
  <si>
    <t>60\5, 60\10</t>
  </si>
  <si>
    <t xml:space="preserve">Wszystkich Św. </t>
  </si>
  <si>
    <t>19/4, 19/5, 19/6</t>
  </si>
  <si>
    <t>Antoniego Św.</t>
  </si>
  <si>
    <t>14/5</t>
  </si>
  <si>
    <t>39/58, 39/44, 39/29</t>
  </si>
  <si>
    <t>Antoniego Św./ Kazimierza Wlk. - Miejsce Spotkań</t>
  </si>
  <si>
    <t>cz.35, cz.19/2</t>
  </si>
  <si>
    <t>Antoniego Św./ Ruska</t>
  </si>
  <si>
    <t>18/7, 18/8, 18/9</t>
  </si>
  <si>
    <t>15/4</t>
  </si>
  <si>
    <t>Krupnicza</t>
  </si>
  <si>
    <t>41/2</t>
  </si>
  <si>
    <t>cz.7/36</t>
  </si>
  <si>
    <t>48A</t>
  </si>
  <si>
    <t>7/38, 6/2</t>
  </si>
  <si>
    <t>Włodkowica</t>
  </si>
  <si>
    <t>47/4</t>
  </si>
  <si>
    <t>39/59</t>
  </si>
  <si>
    <t>RAZEM do sprzątania  7x/tydz.</t>
  </si>
  <si>
    <t>RAZEM do sprzątania  5x/tydz.</t>
  </si>
  <si>
    <t>105\1, cz.106, cz.107/3, 108, 109, 110, cz.111, 112</t>
  </si>
  <si>
    <t>Wzgórze Partyzantów</t>
  </si>
  <si>
    <r>
      <t>Tereny zewn. do sprzątania m</t>
    </r>
    <r>
      <rPr>
        <b/>
        <vertAlign val="superscript"/>
        <sz val="8"/>
        <color rgb="FF000000"/>
        <rFont val="Arial"/>
        <family val="2"/>
        <charset val="238"/>
      </rPr>
      <t>2</t>
    </r>
  </si>
  <si>
    <r>
      <t>Chodniki sprzątane m</t>
    </r>
    <r>
      <rPr>
        <b/>
        <vertAlign val="superscript"/>
        <sz val="8"/>
        <color rgb="FF000000"/>
        <rFont val="Arial"/>
        <family val="2"/>
        <charset val="238"/>
      </rPr>
      <t>2</t>
    </r>
  </si>
  <si>
    <t>RAZEM do sprzątania  2x/tydz.</t>
  </si>
  <si>
    <t>RAZEM do sprzątania  1x/tydz.</t>
  </si>
  <si>
    <t>CZĘSTOTLIWOŚĆ</t>
  </si>
  <si>
    <t>Tereny zewn. Gminy  m2</t>
  </si>
  <si>
    <t>Wnętrza międzyblokowe  m2</t>
  </si>
  <si>
    <t>Arkusz mapy (ArcGis)</t>
  </si>
  <si>
    <r>
      <t>Pow.działki w m</t>
    </r>
    <r>
      <rPr>
        <b/>
        <vertAlign val="superscript"/>
        <sz val="8"/>
        <color rgb="FF000000"/>
        <rFont val="Arial"/>
        <family val="2"/>
        <charset val="238"/>
      </rPr>
      <t>2</t>
    </r>
  </si>
  <si>
    <t xml:space="preserve">RAZEM do sprzątania  </t>
  </si>
  <si>
    <t>11</t>
  </si>
  <si>
    <t>12</t>
  </si>
  <si>
    <t>AU 56</t>
  </si>
  <si>
    <t>AZ60</t>
  </si>
  <si>
    <t>AU60</t>
  </si>
  <si>
    <t>AV56</t>
  </si>
  <si>
    <t>AW56</t>
  </si>
  <si>
    <t>AU59</t>
  </si>
  <si>
    <t>AW57</t>
  </si>
  <si>
    <t>AX58</t>
  </si>
  <si>
    <t>AY62, AX62</t>
  </si>
  <si>
    <t>AV58</t>
  </si>
  <si>
    <t>AV58, AW58</t>
  </si>
  <si>
    <t>AY60</t>
  </si>
  <si>
    <t>AX62</t>
  </si>
  <si>
    <t>AS57, AT57</t>
  </si>
  <si>
    <t>AS58</t>
  </si>
  <si>
    <t>AT57</t>
  </si>
  <si>
    <t>AV57</t>
  </si>
  <si>
    <t>AV59, AW59</t>
  </si>
  <si>
    <t>AT 56</t>
  </si>
  <si>
    <t>AV59</t>
  </si>
  <si>
    <t>AT58, AU58, AV58, AW58. AX58</t>
  </si>
  <si>
    <t>AW58</t>
  </si>
  <si>
    <t>AX58, AW58</t>
  </si>
  <si>
    <t>AW59</t>
  </si>
  <si>
    <t>AS58, AS57</t>
  </si>
  <si>
    <t>AW56, AW57</t>
  </si>
  <si>
    <t>AT56, AS56, AS57, AR57</t>
  </si>
  <si>
    <t>AS59, AR59</t>
  </si>
  <si>
    <t>AW58, AV58</t>
  </si>
  <si>
    <t>AW58, AV58, AW59, AV59</t>
  </si>
  <si>
    <t>AW58, AW59</t>
  </si>
  <si>
    <t>AW57, AW58, AX57, AX58</t>
  </si>
  <si>
    <t>AT58</t>
  </si>
  <si>
    <t>AU58</t>
  </si>
  <si>
    <t>AU58, AT58</t>
  </si>
  <si>
    <t>AU56</t>
  </si>
  <si>
    <t>AU56, AV56</t>
  </si>
  <si>
    <t>AV 56, AU 56</t>
  </si>
  <si>
    <t>AV55, AV56, AU55, AU56</t>
  </si>
  <si>
    <t>AU57, AU58, AT57, AT58</t>
  </si>
  <si>
    <t xml:space="preserve">AV57,AU57, AV58, </t>
  </si>
  <si>
    <t>AR59</t>
  </si>
  <si>
    <t>AU56, AU57</t>
  </si>
  <si>
    <t>AU57</t>
  </si>
  <si>
    <t>AT58, AU58, AV58, AW58, AX58, AX59</t>
  </si>
  <si>
    <t>AS57</t>
  </si>
  <si>
    <t>AV57, AV58</t>
  </si>
  <si>
    <t>AV58, AU58, AU59</t>
  </si>
  <si>
    <t>AV58, AV59, AU59</t>
  </si>
  <si>
    <t>AV59, AU59</t>
  </si>
  <si>
    <t>AU 55</t>
  </si>
  <si>
    <t>AT56</t>
  </si>
  <si>
    <t>W</t>
  </si>
  <si>
    <t>Wyspa Słodowa</t>
  </si>
  <si>
    <t>14/2</t>
  </si>
  <si>
    <t>Wykaz terenów zewnętrznych - dzielnica STARE MIASTO - Rejon W</t>
  </si>
  <si>
    <t>Rej. A.</t>
  </si>
  <si>
    <t>Rej. 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</si>
</sst>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0;;@"/>
  </numFmts>
  <fonts count="12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1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vertAlign val="superscript"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FFFF"/>
        <bgColor rgb="FF000000"/>
      </patternFill>
    </fill>
    <fill>
      <patternFill patternType="solid">
        <fgColor rgb="FFFFCC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9CC00"/>
        <bgColor rgb="FF000000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97">
    <xf numFmtId="0" fontId="0" fillId="0" borderId="0" xfId="0"/>
    <xf numFmtId="0" fontId="0" fillId="0" borderId="0" xfId="0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5" fillId="0" borderId="1" xfId="0" applyFont="1" applyBorder="1" applyAlignment="1" applyProtection="1">
      <alignment horizontal="left" vertical="center"/>
      <protection hidden="1"/>
    </xf>
    <xf numFmtId="1" fontId="5" fillId="0" borderId="1" xfId="0" applyNumberFormat="1" applyFont="1" applyBorder="1" applyAlignment="1" applyProtection="1">
      <alignment horizontal="right" vertical="center"/>
      <protection hidden="1"/>
    </xf>
    <xf numFmtId="3" fontId="5" fillId="0" borderId="1" xfId="0" applyNumberFormat="1" applyFont="1" applyBorder="1" applyAlignment="1" applyProtection="1">
      <alignment horizontal="right" vertical="center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1" fontId="5" fillId="0" borderId="1" xfId="5" applyNumberFormat="1" applyFont="1" applyBorder="1" applyAlignment="1" applyProtection="1">
      <alignment horizontal="center" vertical="center"/>
      <protection hidden="1"/>
    </xf>
    <xf numFmtId="3" fontId="5" fillId="0" borderId="1" xfId="0" applyNumberFormat="1" applyFont="1" applyBorder="1" applyAlignment="1" applyProtection="1">
      <alignment horizontal="right" vertical="center" wrapText="1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3" fontId="0" fillId="0" borderId="0" xfId="0" applyNumberFormat="1" applyAlignment="1">
      <alignment horizontal="right" vertical="center"/>
    </xf>
    <xf numFmtId="1" fontId="8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 wrapText="1"/>
      <protection hidden="1"/>
    </xf>
    <xf numFmtId="0" fontId="8" fillId="2" borderId="1" xfId="1" applyFont="1" applyFill="1" applyBorder="1" applyAlignment="1" applyProtection="1">
      <alignment horizontal="center" vertical="center" wrapText="1"/>
      <protection hidden="1"/>
    </xf>
    <xf numFmtId="0" fontId="8" fillId="4" borderId="1" xfId="1" applyFont="1" applyFill="1" applyBorder="1" applyAlignment="1" applyProtection="1">
      <alignment horizontal="center" vertical="center" wrapText="1"/>
      <protection hidden="1"/>
    </xf>
    <xf numFmtId="1" fontId="8" fillId="4" borderId="1" xfId="1" applyNumberFormat="1" applyFont="1" applyFill="1" applyBorder="1" applyAlignment="1" applyProtection="1">
      <alignment horizontal="right" vertical="center" wrapText="1"/>
      <protection hidden="1"/>
    </xf>
    <xf numFmtId="2" fontId="8" fillId="4" borderId="1" xfId="1" applyNumberFormat="1" applyFont="1" applyFill="1" applyBorder="1" applyAlignment="1" applyProtection="1">
      <alignment horizontal="center" vertical="center" wrapText="1"/>
      <protection hidden="1"/>
    </xf>
    <xf numFmtId="3" fontId="8" fillId="5" borderId="1" xfId="0" applyNumberFormat="1" applyFont="1" applyFill="1" applyBorder="1" applyAlignment="1" applyProtection="1">
      <alignment horizontal="center" vertical="center" wrapText="1"/>
      <protection hidden="1"/>
    </xf>
    <xf numFmtId="3" fontId="8" fillId="5" borderId="1" xfId="1" applyNumberFormat="1" applyFont="1" applyFill="1" applyBorder="1" applyAlignment="1" applyProtection="1">
      <alignment horizontal="center" vertical="center" wrapText="1"/>
      <protection hidden="1"/>
    </xf>
    <xf numFmtId="164" fontId="4" fillId="5" borderId="1" xfId="0" applyNumberFormat="1" applyFont="1" applyFill="1" applyBorder="1" applyAlignment="1" applyProtection="1">
      <alignment horizontal="center" vertical="center" wrapText="1"/>
      <protection hidden="1"/>
    </xf>
    <xf numFmtId="164" fontId="4" fillId="5" borderId="2" xfId="0" applyNumberFormat="1" applyFont="1" applyFill="1" applyBorder="1" applyAlignment="1" applyProtection="1">
      <alignment horizontal="center" vertical="center" wrapText="1"/>
      <protection hidden="1"/>
    </xf>
    <xf numFmtId="1" fontId="10" fillId="2" borderId="1" xfId="1" applyNumberFormat="1" applyFont="1" applyFill="1" applyBorder="1" applyAlignment="1" applyProtection="1">
      <alignment horizontal="center" vertical="center"/>
      <protection hidden="1"/>
    </xf>
    <xf numFmtId="0" fontId="10" fillId="2" borderId="1" xfId="2" applyFont="1" applyFill="1" applyBorder="1" applyAlignment="1" applyProtection="1">
      <alignment horizontal="center" vertical="center" wrapText="1"/>
      <protection hidden="1"/>
    </xf>
    <xf numFmtId="0" fontId="10" fillId="3" borderId="1" xfId="0" applyFont="1" applyFill="1" applyBorder="1" applyAlignment="1" applyProtection="1">
      <alignment horizontal="center" vertical="center" wrapText="1"/>
      <protection hidden="1"/>
    </xf>
    <xf numFmtId="1" fontId="10" fillId="4" borderId="1" xfId="1" applyNumberFormat="1" applyFont="1" applyFill="1" applyBorder="1" applyAlignment="1" applyProtection="1">
      <alignment horizontal="center" vertical="center"/>
      <protection hidden="1"/>
    </xf>
    <xf numFmtId="3" fontId="10" fillId="5" borderId="1" xfId="0" applyNumberFormat="1" applyFont="1" applyFill="1" applyBorder="1" applyAlignment="1" applyProtection="1">
      <alignment horizontal="center" vertical="center" wrapText="1"/>
      <protection hidden="1"/>
    </xf>
    <xf numFmtId="3" fontId="10" fillId="5" borderId="1" xfId="1" applyNumberFormat="1" applyFont="1" applyFill="1" applyBorder="1" applyAlignment="1" applyProtection="1">
      <alignment horizontal="center" vertical="center" wrapText="1"/>
      <protection hidden="1"/>
    </xf>
    <xf numFmtId="3" fontId="8" fillId="2" borderId="1" xfId="1" applyNumberFormat="1" applyFont="1" applyFill="1" applyBorder="1" applyAlignment="1" applyProtection="1">
      <alignment horizontal="center" vertical="center" wrapText="1"/>
      <protection hidden="1"/>
    </xf>
    <xf numFmtId="1" fontId="8" fillId="2" borderId="1" xfId="1" applyNumberFormat="1" applyFont="1" applyFill="1" applyBorder="1" applyAlignment="1" applyProtection="1">
      <alignment horizontal="center" vertical="center"/>
      <protection hidden="1"/>
    </xf>
    <xf numFmtId="3" fontId="8" fillId="2" borderId="1" xfId="1" applyNumberFormat="1" applyFont="1" applyFill="1" applyBorder="1" applyAlignment="1" applyProtection="1">
      <alignment horizontal="center" vertical="center"/>
      <protection hidden="1"/>
    </xf>
    <xf numFmtId="164" fontId="8" fillId="5" borderId="2" xfId="1" applyNumberFormat="1" applyFont="1" applyFill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 wrapText="1"/>
      <protection hidden="1"/>
    </xf>
    <xf numFmtId="1" fontId="10" fillId="0" borderId="1" xfId="2" applyNumberFormat="1" applyFont="1" applyBorder="1" applyAlignment="1" applyProtection="1">
      <alignment horizontal="right" vertical="center"/>
      <protection hidden="1"/>
    </xf>
    <xf numFmtId="49" fontId="10" fillId="0" borderId="1" xfId="0" applyNumberFormat="1" applyFont="1" applyBorder="1" applyAlignment="1" applyProtection="1">
      <alignment horizontal="left" vertical="center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3" fontId="10" fillId="0" borderId="1" xfId="0" applyNumberFormat="1" applyFont="1" applyBorder="1" applyAlignment="1" applyProtection="1">
      <alignment horizontal="right" vertical="center" wrapText="1"/>
      <protection hidden="1"/>
    </xf>
    <xf numFmtId="3" fontId="10" fillId="0" borderId="2" xfId="0" applyNumberFormat="1" applyFont="1" applyBorder="1" applyAlignment="1" applyProtection="1">
      <alignment horizontal="right" vertical="center" wrapText="1"/>
      <protection hidden="1"/>
    </xf>
    <xf numFmtId="164" fontId="10" fillId="0" borderId="2" xfId="0" applyNumberFormat="1" applyFont="1" applyBorder="1" applyAlignment="1" applyProtection="1">
      <alignment wrapText="1"/>
      <protection hidden="1"/>
    </xf>
    <xf numFmtId="164" fontId="10" fillId="0" borderId="1" xfId="0" applyNumberFormat="1" applyFont="1" applyBorder="1" applyAlignment="1" applyProtection="1">
      <alignment horizontal="center" vertical="center" wrapText="1"/>
      <protection hidden="1"/>
    </xf>
    <xf numFmtId="1" fontId="10" fillId="0" borderId="1" xfId="0" applyNumberFormat="1" applyFont="1" applyBorder="1" applyAlignment="1" applyProtection="1">
      <alignment horizontal="right" vertical="center"/>
      <protection hidden="1"/>
    </xf>
    <xf numFmtId="164" fontId="10" fillId="0" borderId="1" xfId="0" applyNumberFormat="1" applyFont="1" applyBorder="1" applyAlignment="1" applyProtection="1">
      <alignment wrapText="1"/>
      <protection hidden="1"/>
    </xf>
    <xf numFmtId="1" fontId="10" fillId="0" borderId="1" xfId="3" applyNumberFormat="1" applyFont="1" applyBorder="1" applyAlignment="1" applyProtection="1">
      <alignment horizontal="right" vertical="center"/>
      <protection hidden="1"/>
    </xf>
    <xf numFmtId="1" fontId="10" fillId="0" borderId="1" xfId="0" applyNumberFormat="1" applyFont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left" vertical="center"/>
      <protection hidden="1"/>
    </xf>
    <xf numFmtId="16" fontId="10" fillId="0" borderId="1" xfId="0" applyNumberFormat="1" applyFont="1" applyBorder="1" applyAlignment="1">
      <alignment horizontal="right" vertical="center" wrapText="1"/>
    </xf>
    <xf numFmtId="3" fontId="10" fillId="0" borderId="1" xfId="0" applyNumberFormat="1" applyFont="1" applyBorder="1" applyAlignment="1">
      <alignment horizontal="right" vertical="center" wrapText="1"/>
    </xf>
    <xf numFmtId="164" fontId="10" fillId="0" borderId="1" xfId="0" applyNumberFormat="1" applyFont="1" applyBorder="1" applyAlignment="1" applyProtection="1">
      <alignment vertical="center" wrapText="1"/>
      <protection hidden="1"/>
    </xf>
    <xf numFmtId="0" fontId="10" fillId="0" borderId="1" xfId="0" applyFont="1" applyBorder="1" applyAlignment="1" applyProtection="1">
      <alignment horizontal="right" vertical="center"/>
      <protection hidden="1"/>
    </xf>
    <xf numFmtId="3" fontId="10" fillId="0" borderId="1" xfId="5" applyNumberFormat="1" applyFont="1" applyBorder="1" applyAlignment="1" applyProtection="1">
      <alignment horizontal="right" vertical="center"/>
      <protection hidden="1"/>
    </xf>
    <xf numFmtId="0" fontId="10" fillId="0" borderId="1" xfId="3" applyFont="1" applyBorder="1" applyAlignment="1" applyProtection="1">
      <alignment horizontal="center" vertical="center"/>
      <protection hidden="1"/>
    </xf>
    <xf numFmtId="3" fontId="10" fillId="0" borderId="1" xfId="3" applyNumberFormat="1" applyFont="1" applyBorder="1" applyAlignment="1" applyProtection="1">
      <alignment horizontal="right" vertical="center" wrapText="1"/>
      <protection hidden="1"/>
    </xf>
    <xf numFmtId="164" fontId="10" fillId="6" borderId="1" xfId="0" applyNumberFormat="1" applyFont="1" applyFill="1" applyBorder="1" applyAlignment="1" applyProtection="1">
      <alignment wrapText="1"/>
      <protection hidden="1"/>
    </xf>
    <xf numFmtId="49" fontId="10" fillId="4" borderId="1" xfId="1" applyNumberFormat="1" applyFont="1" applyFill="1" applyBorder="1" applyAlignment="1" applyProtection="1">
      <alignment horizontal="center" vertical="center"/>
      <protection hidden="1"/>
    </xf>
    <xf numFmtId="3" fontId="10" fillId="0" borderId="1" xfId="0" applyNumberFormat="1" applyFont="1" applyBorder="1" applyAlignment="1" applyProtection="1">
      <alignment horizontal="right" vertical="center"/>
      <protection hidden="1"/>
    </xf>
    <xf numFmtId="49" fontId="10" fillId="0" borderId="1" xfId="3" applyNumberFormat="1" applyFont="1" applyBorder="1" applyAlignment="1" applyProtection="1">
      <alignment horizontal="right" vertical="center"/>
      <protection hidden="1"/>
    </xf>
    <xf numFmtId="49" fontId="10" fillId="0" borderId="1" xfId="0" applyNumberFormat="1" applyFont="1" applyBorder="1" applyAlignment="1" applyProtection="1">
      <alignment horizontal="right" vertical="center"/>
      <protection hidden="1"/>
    </xf>
    <xf numFmtId="49" fontId="10" fillId="0" borderId="1" xfId="0" quotePrefix="1" applyNumberFormat="1" applyFont="1" applyBorder="1" applyAlignment="1" applyProtection="1">
      <alignment horizontal="right" vertical="center"/>
      <protection hidden="1"/>
    </xf>
    <xf numFmtId="0" fontId="8" fillId="3" borderId="1" xfId="0" applyFont="1" applyFill="1" applyBorder="1" applyAlignment="1" applyProtection="1">
      <alignment horizontal="center" textRotation="90"/>
      <protection hidden="1"/>
    </xf>
    <xf numFmtId="49" fontId="8" fillId="4" borderId="1" xfId="1" applyNumberFormat="1" applyFont="1" applyFill="1" applyBorder="1" applyAlignment="1" applyProtection="1">
      <alignment horizontal="center" vertical="center" wrapText="1"/>
      <protection hidden="1"/>
    </xf>
    <xf numFmtId="3" fontId="8" fillId="4" borderId="1" xfId="0" applyNumberFormat="1" applyFont="1" applyFill="1" applyBorder="1" applyAlignment="1" applyProtection="1">
      <alignment vertical="center" wrapText="1"/>
      <protection hidden="1"/>
    </xf>
    <xf numFmtId="0" fontId="10" fillId="2" borderId="1" xfId="1" applyFont="1" applyFill="1" applyBorder="1" applyAlignment="1" applyProtection="1">
      <alignment horizontal="center" vertical="center"/>
      <protection hidden="1"/>
    </xf>
    <xf numFmtId="3" fontId="10" fillId="2" borderId="1" xfId="1" applyNumberFormat="1" applyFont="1" applyFill="1" applyBorder="1" applyAlignment="1" applyProtection="1">
      <alignment horizontal="center" vertical="center"/>
      <protection hidden="1"/>
    </xf>
    <xf numFmtId="0" fontId="10" fillId="4" borderId="1" xfId="1" applyFont="1" applyFill="1" applyBorder="1" applyAlignment="1" applyProtection="1">
      <alignment horizontal="center" vertical="center"/>
      <protection hidden="1"/>
    </xf>
    <xf numFmtId="49" fontId="8" fillId="4" borderId="1" xfId="1" applyNumberFormat="1" applyFont="1" applyFill="1" applyBorder="1" applyAlignment="1" applyProtection="1">
      <alignment horizontal="center" vertical="center"/>
      <protection hidden="1"/>
    </xf>
    <xf numFmtId="3" fontId="10" fillId="4" borderId="1" xfId="0" applyNumberFormat="1" applyFont="1" applyFill="1" applyBorder="1" applyAlignment="1" applyProtection="1">
      <alignment horizontal="center" vertical="center" wrapText="1"/>
      <protection hidden="1"/>
    </xf>
    <xf numFmtId="3" fontId="10" fillId="4" borderId="1" xfId="0" applyNumberFormat="1" applyFont="1" applyFill="1" applyBorder="1" applyAlignment="1" applyProtection="1">
      <alignment vertical="center" wrapText="1"/>
      <protection hidden="1"/>
    </xf>
    <xf numFmtId="0" fontId="10" fillId="0" borderId="1" xfId="0" applyFont="1" applyBorder="1" applyAlignment="1" applyProtection="1">
      <alignment vertical="center"/>
      <protection hidden="1"/>
    </xf>
    <xf numFmtId="16" fontId="10" fillId="0" borderId="1" xfId="0" quotePrefix="1" applyNumberFormat="1" applyFont="1" applyBorder="1" applyAlignment="1" applyProtection="1">
      <alignment horizontal="right" vertical="center"/>
      <protection hidden="1"/>
    </xf>
    <xf numFmtId="0" fontId="8" fillId="0" borderId="1" xfId="3" applyFont="1" applyBorder="1" applyAlignment="1" applyProtection="1">
      <alignment horizontal="left" vertical="center"/>
      <protection hidden="1"/>
    </xf>
    <xf numFmtId="49" fontId="8" fillId="0" borderId="1" xfId="0" applyNumberFormat="1" applyFont="1" applyBorder="1" applyAlignment="1" applyProtection="1">
      <alignment horizontal="left" vertical="center"/>
      <protection hidden="1"/>
    </xf>
    <xf numFmtId="4" fontId="8" fillId="0" borderId="1" xfId="0" applyNumberFormat="1" applyFont="1" applyBorder="1" applyAlignment="1" applyProtection="1">
      <alignment horizontal="left" vertical="center"/>
      <protection hidden="1"/>
    </xf>
    <xf numFmtId="0" fontId="10" fillId="0" borderId="1" xfId="0" applyFont="1" applyBorder="1" applyAlignment="1">
      <alignment horizontal="right" vertical="center"/>
    </xf>
    <xf numFmtId="0" fontId="11" fillId="0" borderId="1" xfId="0" applyFont="1" applyBorder="1" applyProtection="1"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49" fontId="10" fillId="0" borderId="1" xfId="5" applyNumberFormat="1" applyFont="1" applyBorder="1" applyAlignment="1" applyProtection="1">
      <alignment horizontal="center" vertical="center"/>
      <protection hidden="1"/>
    </xf>
    <xf numFmtId="49" fontId="8" fillId="0" borderId="1" xfId="5" applyNumberFormat="1" applyFont="1" applyBorder="1" applyAlignment="1" applyProtection="1">
      <alignment horizontal="left" vertical="center"/>
      <protection hidden="1"/>
    </xf>
    <xf numFmtId="3" fontId="5" fillId="0" borderId="1" xfId="5" applyNumberFormat="1" applyFont="1" applyBorder="1" applyAlignment="1" applyProtection="1">
      <alignment horizontal="right"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49" fontId="5" fillId="0" borderId="1" xfId="5" applyNumberFormat="1" applyFont="1" applyBorder="1" applyAlignment="1" applyProtection="1">
      <alignment horizontal="right" vertical="center"/>
      <protection hidden="1"/>
    </xf>
    <xf numFmtId="0" fontId="10" fillId="0" borderId="1" xfId="5" applyFont="1" applyBorder="1" applyAlignment="1" applyProtection="1">
      <alignment horizontal="center" vertical="center"/>
      <protection hidden="1"/>
    </xf>
    <xf numFmtId="0" fontId="6" fillId="0" borderId="1" xfId="0" applyFont="1" applyBorder="1" applyProtection="1">
      <protection hidden="1"/>
    </xf>
    <xf numFmtId="17" fontId="10" fillId="0" borderId="1" xfId="0" quotePrefix="1" applyNumberFormat="1" applyFont="1" applyBorder="1" applyAlignment="1" applyProtection="1">
      <alignment horizontal="right" vertical="center"/>
      <protection hidden="1"/>
    </xf>
    <xf numFmtId="0" fontId="7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2" applyFont="1" applyBorder="1" applyAlignment="1" applyProtection="1">
      <alignment horizontal="left" vertical="center"/>
      <protection hidden="1"/>
    </xf>
    <xf numFmtId="3" fontId="10" fillId="0" borderId="1" xfId="2" applyNumberFormat="1" applyFont="1" applyBorder="1" applyAlignment="1" applyProtection="1">
      <alignment horizontal="right" vertical="center"/>
      <protection hidden="1"/>
    </xf>
    <xf numFmtId="0" fontId="10" fillId="0" borderId="1" xfId="2" applyFont="1" applyBorder="1" applyAlignment="1" applyProtection="1">
      <alignment vertical="center"/>
      <protection hidden="1"/>
    </xf>
    <xf numFmtId="0" fontId="10" fillId="0" borderId="1" xfId="2" applyFont="1" applyBorder="1" applyAlignment="1" applyProtection="1">
      <alignment horizontal="center" vertical="center"/>
      <protection hidden="1"/>
    </xf>
    <xf numFmtId="49" fontId="10" fillId="0" borderId="1" xfId="2" applyNumberFormat="1" applyFont="1" applyBorder="1" applyAlignment="1" applyProtection="1">
      <alignment horizontal="right" vertical="center"/>
      <protection hidden="1"/>
    </xf>
    <xf numFmtId="0" fontId="11" fillId="0" borderId="1" xfId="0" applyFont="1" applyBorder="1"/>
    <xf numFmtId="0" fontId="10" fillId="0" borderId="1" xfId="2" applyFont="1" applyBorder="1" applyAlignment="1" applyProtection="1">
      <alignment horizontal="right" vertical="center"/>
      <protection hidden="1"/>
    </xf>
    <xf numFmtId="0" fontId="10" fillId="0" borderId="1" xfId="0" applyFont="1" applyBorder="1"/>
    <xf numFmtId="3" fontId="0" fillId="0" borderId="0" xfId="0" applyNumberFormat="1" applyAlignment="1">
      <alignment horizontal="right" vertical="center"/>
    </xf>
    <xf numFmtId="1" fontId="8" fillId="2" borderId="1" xfId="1" applyNumberFormat="1" applyFont="1" applyFill="1" applyBorder="1" applyAlignment="1" applyProtection="1">
      <alignment horizontal="center" vertical="center" wrapText="1"/>
      <protection hidden="1"/>
    </xf>
  </cellXfs>
  <cellStyles count="7">
    <cellStyle name="Normalny" xfId="0" builtinId="0"/>
    <cellStyle name="Normalny 2" xfId="4" xr:uid="{00000000-0005-0000-0000-000001000000}"/>
    <cellStyle name="Normalny 3" xfId="6" xr:uid="{A6B0E2F7-4744-4789-948E-B9ED4F919127}"/>
    <cellStyle name="Normalny_Arkusz1" xfId="2" xr:uid="{00000000-0005-0000-0000-000002000000}"/>
    <cellStyle name="Normalny_Arkusz1_1" xfId="1" xr:uid="{00000000-0005-0000-0000-000003000000}"/>
    <cellStyle name="Normalny_Rejon A" xfId="5" xr:uid="{00000000-0005-0000-0000-000004000000}"/>
    <cellStyle name="Normalny_Rejon H 30.04.02r" xfId="3" xr:uid="{00000000-0005-0000-0000-000005000000}"/>
  </cellStyles>
  <dxfs count="3">
    <dxf>
      <fill>
        <patternFill>
          <bgColor rgb="FFD8E4BC"/>
        </patternFill>
      </fill>
    </dxf>
    <dxf>
      <font>
        <color auto="1"/>
      </font>
      <fill>
        <patternFill>
          <bgColor rgb="FFFCD5B4"/>
        </patternFill>
      </fill>
    </dxf>
    <dxf>
      <fill>
        <patternFill>
          <bgColor rgb="FFE6B8B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1"/>
  <sheetViews>
    <sheetView tabSelected="1" view="pageLayout" zoomScaleNormal="100" workbookViewId="0">
      <selection activeCell="G3" sqref="G3"/>
    </sheetView>
  </sheetViews>
  <sheetFormatPr defaultRowHeight="12.75" x14ac:dyDescent="0.2"/>
  <cols>
    <col min="1" max="1" width="3.7109375" style="10" customWidth="1"/>
    <col min="2" max="2" width="4.7109375" customWidth="1"/>
    <col min="3" max="3" width="5.7109375" customWidth="1"/>
    <col min="4" max="4" width="11.140625" customWidth="1"/>
    <col min="7" max="7" width="9.140625" style="12"/>
    <col min="9" max="9" width="7.42578125" customWidth="1"/>
  </cols>
  <sheetData>
    <row r="1" spans="1:20" x14ac:dyDescent="0.2">
      <c r="A1" s="1"/>
      <c r="B1" s="3"/>
      <c r="C1" s="3"/>
      <c r="D1" s="3"/>
      <c r="E1" s="3"/>
      <c r="F1" s="3"/>
      <c r="G1" s="11"/>
      <c r="H1" s="95"/>
      <c r="I1" s="95"/>
    </row>
    <row r="2" spans="1:20" x14ac:dyDescent="0.2">
      <c r="A2" s="1"/>
      <c r="B2" s="3"/>
      <c r="C2" s="3"/>
      <c r="D2" s="3"/>
      <c r="E2" s="3"/>
      <c r="F2" s="3"/>
      <c r="G2" s="11"/>
      <c r="H2" s="3"/>
      <c r="I2" s="3"/>
    </row>
    <row r="3" spans="1:20" x14ac:dyDescent="0.2">
      <c r="H3" s="85" t="s">
        <v>15</v>
      </c>
      <c r="I3" s="85"/>
      <c r="J3" s="85"/>
      <c r="K3" s="85"/>
      <c r="L3" s="85"/>
      <c r="M3" s="85"/>
    </row>
    <row r="4" spans="1:20" x14ac:dyDescent="0.2">
      <c r="A4" s="1"/>
      <c r="B4" s="3"/>
      <c r="C4" s="3"/>
      <c r="D4" s="3"/>
      <c r="E4" s="3"/>
      <c r="F4" s="3"/>
      <c r="G4" s="11"/>
      <c r="H4" s="3"/>
      <c r="I4" s="3"/>
    </row>
    <row r="6" spans="1:20" ht="75.75" x14ac:dyDescent="0.2">
      <c r="A6" s="14" t="s">
        <v>8</v>
      </c>
      <c r="B6" s="15" t="s">
        <v>246</v>
      </c>
      <c r="C6" s="60" t="s">
        <v>182</v>
      </c>
      <c r="D6" s="16" t="s">
        <v>0</v>
      </c>
      <c r="E6" s="96" t="s">
        <v>1</v>
      </c>
      <c r="F6" s="96"/>
      <c r="G6" s="30" t="s">
        <v>183</v>
      </c>
      <c r="H6" s="30" t="s">
        <v>184</v>
      </c>
      <c r="I6" s="17" t="s">
        <v>2</v>
      </c>
      <c r="J6" s="18" t="s">
        <v>3</v>
      </c>
      <c r="K6" s="19" t="s">
        <v>4</v>
      </c>
      <c r="L6" s="61" t="s">
        <v>185</v>
      </c>
      <c r="M6" s="62" t="s">
        <v>186</v>
      </c>
      <c r="N6" s="20" t="s">
        <v>178</v>
      </c>
      <c r="O6" s="21" t="s">
        <v>179</v>
      </c>
      <c r="P6" s="22" t="s">
        <v>174</v>
      </c>
      <c r="Q6" s="22" t="s">
        <v>175</v>
      </c>
      <c r="R6" s="22" t="s">
        <v>180</v>
      </c>
      <c r="S6" s="22" t="s">
        <v>181</v>
      </c>
      <c r="T6" s="23" t="s">
        <v>187</v>
      </c>
    </row>
    <row r="7" spans="1:20" x14ac:dyDescent="0.2">
      <c r="A7" s="24">
        <v>1</v>
      </c>
      <c r="B7" s="25">
        <v>2</v>
      </c>
      <c r="C7" s="26">
        <v>3</v>
      </c>
      <c r="D7" s="63">
        <v>4</v>
      </c>
      <c r="E7" s="24">
        <v>5</v>
      </c>
      <c r="F7" s="24">
        <v>6</v>
      </c>
      <c r="G7" s="64">
        <v>7</v>
      </c>
      <c r="H7" s="64">
        <v>8</v>
      </c>
      <c r="I7" s="65">
        <v>9</v>
      </c>
      <c r="J7" s="27">
        <v>10</v>
      </c>
      <c r="K7" s="55" t="s">
        <v>188</v>
      </c>
      <c r="L7" s="66" t="s">
        <v>189</v>
      </c>
      <c r="M7" s="67">
        <v>13</v>
      </c>
      <c r="N7" s="28">
        <v>14</v>
      </c>
      <c r="O7" s="29">
        <v>15</v>
      </c>
      <c r="P7" s="28">
        <v>16</v>
      </c>
      <c r="Q7" s="29">
        <v>17</v>
      </c>
      <c r="R7" s="28">
        <v>18</v>
      </c>
      <c r="S7" s="29">
        <v>19</v>
      </c>
      <c r="T7" s="28">
        <v>20</v>
      </c>
    </row>
    <row r="8" spans="1:20" x14ac:dyDescent="0.2">
      <c r="A8" s="24"/>
      <c r="B8" s="25"/>
      <c r="C8" s="26"/>
      <c r="D8" s="32" t="s">
        <v>5</v>
      </c>
      <c r="E8" s="31"/>
      <c r="F8" s="32"/>
      <c r="G8" s="32">
        <f>SUM(G9:G6845)</f>
        <v>115039.91</v>
      </c>
      <c r="H8" s="32">
        <f>SUM(H9:H6845)</f>
        <v>82872.91</v>
      </c>
      <c r="I8" s="65"/>
      <c r="J8" s="27"/>
      <c r="K8" s="55"/>
      <c r="L8" s="66"/>
      <c r="M8" s="68"/>
      <c r="N8" s="33">
        <f t="shared" ref="N8:T8" si="0">SUBTOTAL(9,N9:N6845)</f>
        <v>103314</v>
      </c>
      <c r="O8" s="33">
        <f t="shared" si="0"/>
        <v>84884</v>
      </c>
      <c r="P8" s="33">
        <f t="shared" si="0"/>
        <v>188198</v>
      </c>
      <c r="Q8" s="33">
        <f t="shared" si="0"/>
        <v>0</v>
      </c>
      <c r="R8" s="33">
        <f t="shared" si="0"/>
        <v>0</v>
      </c>
      <c r="S8" s="33">
        <f t="shared" si="0"/>
        <v>0</v>
      </c>
      <c r="T8" s="33">
        <f t="shared" si="0"/>
        <v>188198</v>
      </c>
    </row>
    <row r="9" spans="1:20" x14ac:dyDescent="0.2">
      <c r="A9" s="34">
        <v>1</v>
      </c>
      <c r="B9" s="34" t="s">
        <v>6</v>
      </c>
      <c r="C9" s="34">
        <v>7</v>
      </c>
      <c r="D9" s="46" t="s">
        <v>158</v>
      </c>
      <c r="E9" s="42">
        <v>19</v>
      </c>
      <c r="F9" s="36"/>
      <c r="G9" s="56">
        <v>517</v>
      </c>
      <c r="H9" s="56">
        <v>517</v>
      </c>
      <c r="I9" s="69" t="s">
        <v>20</v>
      </c>
      <c r="J9" s="37">
        <v>24</v>
      </c>
      <c r="K9" s="70" t="s">
        <v>159</v>
      </c>
      <c r="L9" s="71" t="s">
        <v>190</v>
      </c>
      <c r="M9" s="38">
        <v>872</v>
      </c>
      <c r="N9" s="38">
        <v>534</v>
      </c>
      <c r="O9" s="38">
        <v>74</v>
      </c>
      <c r="P9" s="40">
        <f t="shared" ref="P9:P44" si="1">IF($C9=7,SUM($N9+$O9),)</f>
        <v>608</v>
      </c>
      <c r="Q9" s="43">
        <v>0</v>
      </c>
      <c r="R9" s="43"/>
      <c r="S9" s="43">
        <v>0</v>
      </c>
      <c r="T9" s="41">
        <f t="shared" ref="T9:T40" si="2">P9+Q9+R9+S9</f>
        <v>608</v>
      </c>
    </row>
    <row r="10" spans="1:20" x14ac:dyDescent="0.2">
      <c r="A10" s="34">
        <v>2</v>
      </c>
      <c r="B10" s="34" t="s">
        <v>6</v>
      </c>
      <c r="C10" s="34">
        <v>7</v>
      </c>
      <c r="D10" s="46" t="s">
        <v>158</v>
      </c>
      <c r="E10" s="42">
        <v>22</v>
      </c>
      <c r="F10" s="36"/>
      <c r="G10" s="56">
        <v>3847</v>
      </c>
      <c r="H10" s="56">
        <v>3847</v>
      </c>
      <c r="I10" s="69" t="s">
        <v>20</v>
      </c>
      <c r="J10" s="52">
        <v>24</v>
      </c>
      <c r="K10" s="57" t="s">
        <v>160</v>
      </c>
      <c r="L10" s="71" t="s">
        <v>190</v>
      </c>
      <c r="M10" s="38">
        <v>3955</v>
      </c>
      <c r="N10" s="38">
        <v>3837</v>
      </c>
      <c r="O10" s="53">
        <v>11</v>
      </c>
      <c r="P10" s="40">
        <f t="shared" si="1"/>
        <v>3848</v>
      </c>
      <c r="Q10" s="43">
        <v>0</v>
      </c>
      <c r="R10" s="43"/>
      <c r="S10" s="43">
        <v>0</v>
      </c>
      <c r="T10" s="41">
        <f t="shared" si="2"/>
        <v>3848</v>
      </c>
    </row>
    <row r="11" spans="1:20" x14ac:dyDescent="0.2">
      <c r="A11" s="34">
        <v>3</v>
      </c>
      <c r="B11" s="34" t="s">
        <v>6</v>
      </c>
      <c r="C11" s="34">
        <v>7</v>
      </c>
      <c r="D11" s="46" t="s">
        <v>161</v>
      </c>
      <c r="E11" s="42"/>
      <c r="F11" s="46"/>
      <c r="G11" s="56"/>
      <c r="H11" s="56"/>
      <c r="I11" s="69" t="s">
        <v>20</v>
      </c>
      <c r="J11" s="37">
        <v>24</v>
      </c>
      <c r="K11" s="50" t="s">
        <v>162</v>
      </c>
      <c r="L11" s="71" t="s">
        <v>190</v>
      </c>
      <c r="M11" s="38"/>
      <c r="N11" s="38">
        <v>0</v>
      </c>
      <c r="O11" s="53">
        <v>497</v>
      </c>
      <c r="P11" s="40">
        <f t="shared" si="1"/>
        <v>497</v>
      </c>
      <c r="Q11" s="43">
        <v>0</v>
      </c>
      <c r="R11" s="43"/>
      <c r="S11" s="43">
        <v>0</v>
      </c>
      <c r="T11" s="41">
        <f t="shared" si="2"/>
        <v>497</v>
      </c>
    </row>
    <row r="12" spans="1:20" x14ac:dyDescent="0.2">
      <c r="A12" s="34">
        <v>4</v>
      </c>
      <c r="B12" s="34" t="s">
        <v>6</v>
      </c>
      <c r="C12" s="34">
        <v>7</v>
      </c>
      <c r="D12" s="46" t="s">
        <v>163</v>
      </c>
      <c r="E12" s="42"/>
      <c r="F12" s="46"/>
      <c r="G12" s="56"/>
      <c r="H12" s="56"/>
      <c r="I12" s="69" t="s">
        <v>20</v>
      </c>
      <c r="J12" s="37">
        <v>24</v>
      </c>
      <c r="K12" s="50" t="s">
        <v>164</v>
      </c>
      <c r="L12" s="71" t="s">
        <v>190</v>
      </c>
      <c r="M12" s="38"/>
      <c r="N12" s="38">
        <v>977</v>
      </c>
      <c r="O12" s="53">
        <v>0</v>
      </c>
      <c r="P12" s="40">
        <f t="shared" si="1"/>
        <v>977</v>
      </c>
      <c r="Q12" s="43">
        <v>0</v>
      </c>
      <c r="R12" s="43"/>
      <c r="S12" s="43">
        <v>0</v>
      </c>
      <c r="T12" s="41">
        <f t="shared" si="2"/>
        <v>977</v>
      </c>
    </row>
    <row r="13" spans="1:20" x14ac:dyDescent="0.2">
      <c r="A13" s="34">
        <v>5</v>
      </c>
      <c r="B13" s="34" t="s">
        <v>6</v>
      </c>
      <c r="C13" s="34">
        <v>7</v>
      </c>
      <c r="D13" s="46" t="s">
        <v>16</v>
      </c>
      <c r="E13" s="35">
        <v>2</v>
      </c>
      <c r="F13" s="36"/>
      <c r="G13" s="56">
        <v>355</v>
      </c>
      <c r="H13" s="56">
        <v>355</v>
      </c>
      <c r="I13" s="69" t="s">
        <v>17</v>
      </c>
      <c r="J13" s="37">
        <v>27</v>
      </c>
      <c r="K13" s="58" t="s">
        <v>18</v>
      </c>
      <c r="L13" s="72" t="s">
        <v>191</v>
      </c>
      <c r="M13" s="38">
        <v>365</v>
      </c>
      <c r="N13" s="39">
        <v>357</v>
      </c>
      <c r="O13" s="39"/>
      <c r="P13" s="40">
        <f t="shared" si="1"/>
        <v>357</v>
      </c>
      <c r="Q13" s="40">
        <f t="shared" ref="Q13:Q44" si="3">IF($C13=5,SUM($N13+$O13),)</f>
        <v>0</v>
      </c>
      <c r="R13" s="40"/>
      <c r="S13" s="40">
        <f t="shared" ref="S13:S44" si="4">IF($C13=1,SUM($N13+$O13),)</f>
        <v>0</v>
      </c>
      <c r="T13" s="41">
        <f t="shared" si="2"/>
        <v>357</v>
      </c>
    </row>
    <row r="14" spans="1:20" x14ac:dyDescent="0.2">
      <c r="A14" s="34">
        <v>6</v>
      </c>
      <c r="B14" s="34" t="s">
        <v>6</v>
      </c>
      <c r="C14" s="34">
        <v>7</v>
      </c>
      <c r="D14" s="46" t="s">
        <v>19</v>
      </c>
      <c r="E14" s="42">
        <v>5</v>
      </c>
      <c r="F14" s="36"/>
      <c r="G14" s="56">
        <v>726</v>
      </c>
      <c r="H14" s="56">
        <v>726</v>
      </c>
      <c r="I14" s="69" t="s">
        <v>20</v>
      </c>
      <c r="J14" s="37">
        <v>28</v>
      </c>
      <c r="K14" s="58" t="s">
        <v>9</v>
      </c>
      <c r="L14" s="72" t="s">
        <v>192</v>
      </c>
      <c r="M14" s="38">
        <v>737</v>
      </c>
      <c r="N14" s="38">
        <v>724</v>
      </c>
      <c r="O14" s="38">
        <v>56</v>
      </c>
      <c r="P14" s="43">
        <f t="shared" si="1"/>
        <v>780</v>
      </c>
      <c r="Q14" s="43">
        <f t="shared" si="3"/>
        <v>0</v>
      </c>
      <c r="R14" s="43"/>
      <c r="S14" s="43">
        <f t="shared" si="4"/>
        <v>0</v>
      </c>
      <c r="T14" s="41">
        <f t="shared" si="2"/>
        <v>780</v>
      </c>
    </row>
    <row r="15" spans="1:20" x14ac:dyDescent="0.2">
      <c r="A15" s="34">
        <v>7</v>
      </c>
      <c r="B15" s="34" t="s">
        <v>6</v>
      </c>
      <c r="C15" s="34">
        <v>7</v>
      </c>
      <c r="D15" s="46" t="s">
        <v>21</v>
      </c>
      <c r="E15" s="44">
        <v>3</v>
      </c>
      <c r="F15" s="36" t="s">
        <v>12</v>
      </c>
      <c r="G15" s="56">
        <v>57</v>
      </c>
      <c r="H15" s="56">
        <v>57</v>
      </c>
      <c r="I15" s="69" t="s">
        <v>20</v>
      </c>
      <c r="J15" s="37">
        <v>25</v>
      </c>
      <c r="K15" s="58" t="s">
        <v>22</v>
      </c>
      <c r="L15" s="72" t="s">
        <v>193</v>
      </c>
      <c r="M15" s="38">
        <v>737</v>
      </c>
      <c r="N15" s="38">
        <v>76</v>
      </c>
      <c r="O15" s="38">
        <v>122</v>
      </c>
      <c r="P15" s="43">
        <f t="shared" si="1"/>
        <v>198</v>
      </c>
      <c r="Q15" s="43">
        <f t="shared" si="3"/>
        <v>0</v>
      </c>
      <c r="R15" s="43"/>
      <c r="S15" s="43">
        <f t="shared" si="4"/>
        <v>0</v>
      </c>
      <c r="T15" s="41">
        <f t="shared" si="2"/>
        <v>198</v>
      </c>
    </row>
    <row r="16" spans="1:20" x14ac:dyDescent="0.2">
      <c r="A16" s="34">
        <v>8</v>
      </c>
      <c r="B16" s="34" t="s">
        <v>6</v>
      </c>
      <c r="C16" s="34">
        <v>7</v>
      </c>
      <c r="D16" s="46" t="s">
        <v>21</v>
      </c>
      <c r="E16" s="42">
        <v>15</v>
      </c>
      <c r="F16" s="36" t="s">
        <v>23</v>
      </c>
      <c r="G16" s="56">
        <v>0</v>
      </c>
      <c r="H16" s="56">
        <v>0</v>
      </c>
      <c r="I16" s="69" t="s">
        <v>20</v>
      </c>
      <c r="J16" s="45">
        <v>25</v>
      </c>
      <c r="K16" s="58" t="s">
        <v>10</v>
      </c>
      <c r="L16" s="72" t="s">
        <v>194</v>
      </c>
      <c r="M16" s="38">
        <v>160</v>
      </c>
      <c r="N16" s="38">
        <v>0</v>
      </c>
      <c r="O16" s="38">
        <v>87</v>
      </c>
      <c r="P16" s="43">
        <f t="shared" si="1"/>
        <v>87</v>
      </c>
      <c r="Q16" s="43">
        <f t="shared" si="3"/>
        <v>0</v>
      </c>
      <c r="R16" s="43"/>
      <c r="S16" s="43">
        <f t="shared" si="4"/>
        <v>0</v>
      </c>
      <c r="T16" s="41">
        <f t="shared" si="2"/>
        <v>87</v>
      </c>
    </row>
    <row r="17" spans="1:20" x14ac:dyDescent="0.2">
      <c r="A17" s="34">
        <v>9</v>
      </c>
      <c r="B17" s="34" t="s">
        <v>6</v>
      </c>
      <c r="C17" s="34">
        <v>7</v>
      </c>
      <c r="D17" s="46" t="s">
        <v>24</v>
      </c>
      <c r="E17" s="42">
        <v>9</v>
      </c>
      <c r="F17" s="36"/>
      <c r="G17" s="56">
        <v>522</v>
      </c>
      <c r="H17" s="56">
        <v>522</v>
      </c>
      <c r="I17" s="69" t="s">
        <v>20</v>
      </c>
      <c r="J17" s="37">
        <v>27</v>
      </c>
      <c r="K17" s="58" t="s">
        <v>25</v>
      </c>
      <c r="L17" s="72" t="s">
        <v>195</v>
      </c>
      <c r="M17" s="38">
        <v>627</v>
      </c>
      <c r="N17" s="38">
        <v>614</v>
      </c>
      <c r="O17" s="38">
        <v>17</v>
      </c>
      <c r="P17" s="43">
        <f t="shared" si="1"/>
        <v>631</v>
      </c>
      <c r="Q17" s="43">
        <f t="shared" si="3"/>
        <v>0</v>
      </c>
      <c r="R17" s="43"/>
      <c r="S17" s="43">
        <f t="shared" si="4"/>
        <v>0</v>
      </c>
      <c r="T17" s="41">
        <f t="shared" si="2"/>
        <v>631</v>
      </c>
    </row>
    <row r="18" spans="1:20" x14ac:dyDescent="0.2">
      <c r="A18" s="34">
        <v>10</v>
      </c>
      <c r="B18" s="34" t="s">
        <v>6</v>
      </c>
      <c r="C18" s="34">
        <v>7</v>
      </c>
      <c r="D18" s="46" t="s">
        <v>26</v>
      </c>
      <c r="E18" s="42">
        <v>12</v>
      </c>
      <c r="F18" s="36" t="s">
        <v>27</v>
      </c>
      <c r="G18" s="56">
        <v>207</v>
      </c>
      <c r="H18" s="56">
        <v>207</v>
      </c>
      <c r="I18" s="69" t="s">
        <v>20</v>
      </c>
      <c r="J18" s="37">
        <v>25</v>
      </c>
      <c r="K18" s="58" t="s">
        <v>28</v>
      </c>
      <c r="L18" s="72" t="s">
        <v>194</v>
      </c>
      <c r="M18" s="38">
        <v>820</v>
      </c>
      <c r="N18" s="38">
        <v>232</v>
      </c>
      <c r="O18" s="38">
        <v>39</v>
      </c>
      <c r="P18" s="43">
        <f t="shared" si="1"/>
        <v>271</v>
      </c>
      <c r="Q18" s="43">
        <f t="shared" si="3"/>
        <v>0</v>
      </c>
      <c r="R18" s="43"/>
      <c r="S18" s="43">
        <f t="shared" si="4"/>
        <v>0</v>
      </c>
      <c r="T18" s="41">
        <f t="shared" si="2"/>
        <v>271</v>
      </c>
    </row>
    <row r="19" spans="1:20" x14ac:dyDescent="0.2">
      <c r="A19" s="34">
        <v>11</v>
      </c>
      <c r="B19" s="34" t="s">
        <v>6</v>
      </c>
      <c r="C19" s="34">
        <v>7</v>
      </c>
      <c r="D19" s="46" t="s">
        <v>26</v>
      </c>
      <c r="E19" s="42">
        <v>14</v>
      </c>
      <c r="F19" s="36"/>
      <c r="G19" s="56">
        <v>171</v>
      </c>
      <c r="H19" s="56">
        <v>171</v>
      </c>
      <c r="I19" s="69" t="s">
        <v>20</v>
      </c>
      <c r="J19" s="45">
        <v>25</v>
      </c>
      <c r="K19" s="50" t="s">
        <v>29</v>
      </c>
      <c r="L19" s="72" t="s">
        <v>194</v>
      </c>
      <c r="M19" s="38">
        <v>820</v>
      </c>
      <c r="N19" s="38">
        <v>149</v>
      </c>
      <c r="O19" s="38">
        <v>29</v>
      </c>
      <c r="P19" s="43">
        <f t="shared" si="1"/>
        <v>178</v>
      </c>
      <c r="Q19" s="43">
        <f t="shared" si="3"/>
        <v>0</v>
      </c>
      <c r="R19" s="43"/>
      <c r="S19" s="43">
        <f t="shared" si="4"/>
        <v>0</v>
      </c>
      <c r="T19" s="41">
        <f t="shared" si="2"/>
        <v>178</v>
      </c>
    </row>
    <row r="20" spans="1:20" x14ac:dyDescent="0.2">
      <c r="A20" s="34">
        <v>12</v>
      </c>
      <c r="B20" s="34" t="s">
        <v>6</v>
      </c>
      <c r="C20" s="34">
        <v>7</v>
      </c>
      <c r="D20" s="46" t="s">
        <v>26</v>
      </c>
      <c r="E20" s="42">
        <v>20</v>
      </c>
      <c r="F20" s="36"/>
      <c r="G20" s="56">
        <v>33</v>
      </c>
      <c r="H20" s="56">
        <v>33</v>
      </c>
      <c r="I20" s="69" t="s">
        <v>20</v>
      </c>
      <c r="J20" s="45">
        <v>25</v>
      </c>
      <c r="K20" s="50">
        <v>20</v>
      </c>
      <c r="L20" s="72" t="s">
        <v>194</v>
      </c>
      <c r="M20" s="38">
        <v>161</v>
      </c>
      <c r="N20" s="38">
        <v>0</v>
      </c>
      <c r="O20" s="38">
        <v>25</v>
      </c>
      <c r="P20" s="43">
        <f t="shared" si="1"/>
        <v>25</v>
      </c>
      <c r="Q20" s="43">
        <f t="shared" si="3"/>
        <v>0</v>
      </c>
      <c r="R20" s="43"/>
      <c r="S20" s="43">
        <f t="shared" si="4"/>
        <v>0</v>
      </c>
      <c r="T20" s="41">
        <f t="shared" si="2"/>
        <v>25</v>
      </c>
    </row>
    <row r="21" spans="1:20" x14ac:dyDescent="0.2">
      <c r="A21" s="34">
        <v>13</v>
      </c>
      <c r="B21" s="34" t="s">
        <v>6</v>
      </c>
      <c r="C21" s="34">
        <v>7</v>
      </c>
      <c r="D21" s="46" t="s">
        <v>30</v>
      </c>
      <c r="E21" s="44">
        <v>3</v>
      </c>
      <c r="F21" s="36"/>
      <c r="G21" s="56">
        <v>74</v>
      </c>
      <c r="H21" s="56">
        <v>74</v>
      </c>
      <c r="I21" s="69" t="s">
        <v>20</v>
      </c>
      <c r="J21" s="37">
        <v>26</v>
      </c>
      <c r="K21" s="58" t="s">
        <v>31</v>
      </c>
      <c r="L21" s="72" t="s">
        <v>196</v>
      </c>
      <c r="M21" s="38">
        <v>727</v>
      </c>
      <c r="N21" s="38">
        <v>0</v>
      </c>
      <c r="O21" s="38">
        <v>110</v>
      </c>
      <c r="P21" s="43">
        <f t="shared" si="1"/>
        <v>110</v>
      </c>
      <c r="Q21" s="43">
        <f t="shared" si="3"/>
        <v>0</v>
      </c>
      <c r="R21" s="43"/>
      <c r="S21" s="43">
        <f t="shared" si="4"/>
        <v>0</v>
      </c>
      <c r="T21" s="41">
        <f t="shared" si="2"/>
        <v>110</v>
      </c>
    </row>
    <row r="22" spans="1:20" x14ac:dyDescent="0.2">
      <c r="A22" s="34">
        <v>14</v>
      </c>
      <c r="B22" s="34" t="s">
        <v>6</v>
      </c>
      <c r="C22" s="34">
        <v>7</v>
      </c>
      <c r="D22" s="46" t="s">
        <v>32</v>
      </c>
      <c r="E22" s="42">
        <v>5</v>
      </c>
      <c r="F22" s="36"/>
      <c r="G22" s="56">
        <v>31</v>
      </c>
      <c r="H22" s="56">
        <v>31</v>
      </c>
      <c r="I22" s="69" t="s">
        <v>20</v>
      </c>
      <c r="J22" s="37">
        <v>26</v>
      </c>
      <c r="K22" s="58" t="s">
        <v>33</v>
      </c>
      <c r="L22" s="72" t="s">
        <v>197</v>
      </c>
      <c r="M22" s="38">
        <v>170</v>
      </c>
      <c r="N22" s="38">
        <v>30</v>
      </c>
      <c r="O22" s="38">
        <v>88</v>
      </c>
      <c r="P22" s="43">
        <f t="shared" si="1"/>
        <v>118</v>
      </c>
      <c r="Q22" s="43">
        <f t="shared" si="3"/>
        <v>0</v>
      </c>
      <c r="R22" s="43"/>
      <c r="S22" s="43">
        <f t="shared" si="4"/>
        <v>0</v>
      </c>
      <c r="T22" s="41">
        <f t="shared" si="2"/>
        <v>118</v>
      </c>
    </row>
    <row r="23" spans="1:20" x14ac:dyDescent="0.2">
      <c r="A23" s="34">
        <v>15</v>
      </c>
      <c r="B23" s="34" t="s">
        <v>6</v>
      </c>
      <c r="C23" s="34">
        <v>7</v>
      </c>
      <c r="D23" s="46" t="s">
        <v>32</v>
      </c>
      <c r="E23" s="42">
        <v>6</v>
      </c>
      <c r="F23" s="36"/>
      <c r="G23" s="56">
        <v>43</v>
      </c>
      <c r="H23" s="56">
        <v>43</v>
      </c>
      <c r="I23" s="69" t="s">
        <v>20</v>
      </c>
      <c r="J23" s="37">
        <v>26</v>
      </c>
      <c r="K23" s="58" t="s">
        <v>34</v>
      </c>
      <c r="L23" s="72" t="s">
        <v>197</v>
      </c>
      <c r="M23" s="38">
        <v>150</v>
      </c>
      <c r="N23" s="38">
        <v>41</v>
      </c>
      <c r="O23" s="38">
        <v>53</v>
      </c>
      <c r="P23" s="43">
        <f t="shared" si="1"/>
        <v>94</v>
      </c>
      <c r="Q23" s="43">
        <f t="shared" si="3"/>
        <v>0</v>
      </c>
      <c r="R23" s="43"/>
      <c r="S23" s="43">
        <f t="shared" si="4"/>
        <v>0</v>
      </c>
      <c r="T23" s="41">
        <f t="shared" si="2"/>
        <v>94</v>
      </c>
    </row>
    <row r="24" spans="1:20" x14ac:dyDescent="0.2">
      <c r="A24" s="34">
        <v>16</v>
      </c>
      <c r="B24" s="34" t="s">
        <v>6</v>
      </c>
      <c r="C24" s="34">
        <v>7</v>
      </c>
      <c r="D24" s="46" t="s">
        <v>32</v>
      </c>
      <c r="E24" s="42">
        <v>7</v>
      </c>
      <c r="F24" s="36"/>
      <c r="G24" s="56">
        <v>0</v>
      </c>
      <c r="H24" s="56">
        <v>0</v>
      </c>
      <c r="I24" s="69"/>
      <c r="J24" s="37"/>
      <c r="K24" s="58"/>
      <c r="L24" s="72" t="s">
        <v>197</v>
      </c>
      <c r="M24" s="38"/>
      <c r="N24" s="38">
        <v>0</v>
      </c>
      <c r="O24" s="38">
        <v>170</v>
      </c>
      <c r="P24" s="43">
        <f t="shared" si="1"/>
        <v>170</v>
      </c>
      <c r="Q24" s="43">
        <f t="shared" si="3"/>
        <v>0</v>
      </c>
      <c r="R24" s="43"/>
      <c r="S24" s="43">
        <f t="shared" si="4"/>
        <v>0</v>
      </c>
      <c r="T24" s="41">
        <f t="shared" si="2"/>
        <v>170</v>
      </c>
    </row>
    <row r="25" spans="1:20" x14ac:dyDescent="0.2">
      <c r="A25" s="34">
        <v>17</v>
      </c>
      <c r="B25" s="34" t="s">
        <v>6</v>
      </c>
      <c r="C25" s="34">
        <v>7</v>
      </c>
      <c r="D25" s="46" t="s">
        <v>35</v>
      </c>
      <c r="E25" s="42">
        <v>2</v>
      </c>
      <c r="F25" s="36">
        <v>4</v>
      </c>
      <c r="G25" s="56">
        <v>1994</v>
      </c>
      <c r="H25" s="56">
        <v>1994</v>
      </c>
      <c r="I25" s="69" t="s">
        <v>17</v>
      </c>
      <c r="J25" s="37">
        <v>27</v>
      </c>
      <c r="K25" s="50">
        <v>46</v>
      </c>
      <c r="L25" s="72" t="s">
        <v>198</v>
      </c>
      <c r="M25" s="38">
        <v>2386</v>
      </c>
      <c r="N25" s="38">
        <v>1156</v>
      </c>
      <c r="O25" s="38">
        <v>75</v>
      </c>
      <c r="P25" s="43">
        <f t="shared" si="1"/>
        <v>1231</v>
      </c>
      <c r="Q25" s="43">
        <f t="shared" si="3"/>
        <v>0</v>
      </c>
      <c r="R25" s="43"/>
      <c r="S25" s="43">
        <f t="shared" si="4"/>
        <v>0</v>
      </c>
      <c r="T25" s="41">
        <f t="shared" si="2"/>
        <v>1231</v>
      </c>
    </row>
    <row r="26" spans="1:20" x14ac:dyDescent="0.2">
      <c r="A26" s="34">
        <v>18</v>
      </c>
      <c r="B26" s="34" t="s">
        <v>6</v>
      </c>
      <c r="C26" s="34">
        <v>7</v>
      </c>
      <c r="D26" s="46" t="s">
        <v>36</v>
      </c>
      <c r="E26" s="42">
        <v>20</v>
      </c>
      <c r="F26" s="36">
        <v>22</v>
      </c>
      <c r="G26" s="56">
        <v>1893</v>
      </c>
      <c r="H26" s="56">
        <v>1893</v>
      </c>
      <c r="I26" s="69" t="s">
        <v>20</v>
      </c>
      <c r="J26" s="37">
        <v>26</v>
      </c>
      <c r="K26" s="58" t="s">
        <v>38</v>
      </c>
      <c r="L26" s="72" t="s">
        <v>199</v>
      </c>
      <c r="M26" s="38">
        <v>1893</v>
      </c>
      <c r="N26" s="38">
        <v>1887</v>
      </c>
      <c r="O26" s="38">
        <v>34</v>
      </c>
      <c r="P26" s="43">
        <f t="shared" si="1"/>
        <v>1921</v>
      </c>
      <c r="Q26" s="43">
        <f t="shared" si="3"/>
        <v>0</v>
      </c>
      <c r="R26" s="43"/>
      <c r="S26" s="43">
        <f t="shared" si="4"/>
        <v>0</v>
      </c>
      <c r="T26" s="41">
        <f t="shared" si="2"/>
        <v>1921</v>
      </c>
    </row>
    <row r="27" spans="1:20" x14ac:dyDescent="0.2">
      <c r="A27" s="34">
        <v>19</v>
      </c>
      <c r="B27" s="34" t="s">
        <v>6</v>
      </c>
      <c r="C27" s="34">
        <v>7</v>
      </c>
      <c r="D27" s="46" t="s">
        <v>36</v>
      </c>
      <c r="E27" s="42">
        <v>6</v>
      </c>
      <c r="F27" s="36"/>
      <c r="G27" s="56">
        <v>1491</v>
      </c>
      <c r="H27" s="56">
        <v>1491</v>
      </c>
      <c r="I27" s="69" t="s">
        <v>20</v>
      </c>
      <c r="J27" s="37">
        <v>26</v>
      </c>
      <c r="K27" s="58" t="s">
        <v>37</v>
      </c>
      <c r="L27" s="72" t="s">
        <v>200</v>
      </c>
      <c r="M27" s="38">
        <v>1491</v>
      </c>
      <c r="N27" s="38">
        <v>1474</v>
      </c>
      <c r="O27" s="38">
        <v>126</v>
      </c>
      <c r="P27" s="43">
        <f t="shared" si="1"/>
        <v>1600</v>
      </c>
      <c r="Q27" s="43">
        <f t="shared" si="3"/>
        <v>0</v>
      </c>
      <c r="R27" s="43"/>
      <c r="S27" s="43">
        <f t="shared" si="4"/>
        <v>0</v>
      </c>
      <c r="T27" s="41">
        <f t="shared" si="2"/>
        <v>1600</v>
      </c>
    </row>
    <row r="28" spans="1:20" x14ac:dyDescent="0.2">
      <c r="A28" s="34">
        <v>20</v>
      </c>
      <c r="B28" s="34" t="s">
        <v>6</v>
      </c>
      <c r="C28" s="34">
        <v>7</v>
      </c>
      <c r="D28" s="46" t="s">
        <v>39</v>
      </c>
      <c r="E28" s="42">
        <v>9</v>
      </c>
      <c r="F28" s="36"/>
      <c r="G28" s="56">
        <v>731</v>
      </c>
      <c r="H28" s="56">
        <v>731</v>
      </c>
      <c r="I28" s="69" t="s">
        <v>20</v>
      </c>
      <c r="J28" s="37">
        <v>26</v>
      </c>
      <c r="K28" s="50" t="s">
        <v>40</v>
      </c>
      <c r="L28" s="72" t="s">
        <v>201</v>
      </c>
      <c r="M28" s="38">
        <v>863</v>
      </c>
      <c r="N28" s="38">
        <v>277</v>
      </c>
      <c r="O28" s="38">
        <v>49</v>
      </c>
      <c r="P28" s="43">
        <f t="shared" si="1"/>
        <v>326</v>
      </c>
      <c r="Q28" s="43">
        <f t="shared" si="3"/>
        <v>0</v>
      </c>
      <c r="R28" s="43"/>
      <c r="S28" s="43">
        <f t="shared" si="4"/>
        <v>0</v>
      </c>
      <c r="T28" s="41">
        <f t="shared" si="2"/>
        <v>326</v>
      </c>
    </row>
    <row r="29" spans="1:20" x14ac:dyDescent="0.2">
      <c r="A29" s="34">
        <v>21</v>
      </c>
      <c r="B29" s="34" t="s">
        <v>6</v>
      </c>
      <c r="C29" s="34">
        <v>7</v>
      </c>
      <c r="D29" s="46" t="s">
        <v>41</v>
      </c>
      <c r="E29" s="42">
        <v>11</v>
      </c>
      <c r="F29" s="36">
        <v>12</v>
      </c>
      <c r="G29" s="56">
        <v>355</v>
      </c>
      <c r="H29" s="56">
        <v>355</v>
      </c>
      <c r="I29" s="69" t="s">
        <v>17</v>
      </c>
      <c r="J29" s="45">
        <v>27</v>
      </c>
      <c r="K29" s="50" t="s">
        <v>42</v>
      </c>
      <c r="L29" s="73" t="s">
        <v>202</v>
      </c>
      <c r="M29" s="38">
        <v>355</v>
      </c>
      <c r="N29" s="38">
        <v>355</v>
      </c>
      <c r="O29" s="38">
        <v>0</v>
      </c>
      <c r="P29" s="43">
        <f t="shared" si="1"/>
        <v>355</v>
      </c>
      <c r="Q29" s="43">
        <f t="shared" si="3"/>
        <v>0</v>
      </c>
      <c r="R29" s="43"/>
      <c r="S29" s="43">
        <f t="shared" si="4"/>
        <v>0</v>
      </c>
      <c r="T29" s="41">
        <f t="shared" si="2"/>
        <v>355</v>
      </c>
    </row>
    <row r="30" spans="1:20" x14ac:dyDescent="0.2">
      <c r="A30" s="34">
        <v>22</v>
      </c>
      <c r="B30" s="34" t="s">
        <v>6</v>
      </c>
      <c r="C30" s="34">
        <v>7</v>
      </c>
      <c r="D30" s="46" t="s">
        <v>43</v>
      </c>
      <c r="E30" s="42">
        <v>47</v>
      </c>
      <c r="F30" s="36"/>
      <c r="G30" s="56">
        <v>435</v>
      </c>
      <c r="H30" s="56">
        <v>435</v>
      </c>
      <c r="I30" s="69" t="s">
        <v>20</v>
      </c>
      <c r="J30" s="37">
        <v>37</v>
      </c>
      <c r="K30" s="58" t="s">
        <v>45</v>
      </c>
      <c r="L30" s="72" t="s">
        <v>203</v>
      </c>
      <c r="M30" s="38">
        <v>435</v>
      </c>
      <c r="N30" s="38">
        <v>405</v>
      </c>
      <c r="O30" s="38">
        <v>0</v>
      </c>
      <c r="P30" s="43">
        <f t="shared" si="1"/>
        <v>405</v>
      </c>
      <c r="Q30" s="43">
        <f t="shared" si="3"/>
        <v>0</v>
      </c>
      <c r="R30" s="43"/>
      <c r="S30" s="43">
        <f t="shared" si="4"/>
        <v>0</v>
      </c>
      <c r="T30" s="41">
        <f t="shared" si="2"/>
        <v>405</v>
      </c>
    </row>
    <row r="31" spans="1:20" x14ac:dyDescent="0.2">
      <c r="A31" s="34">
        <v>23</v>
      </c>
      <c r="B31" s="34" t="s">
        <v>6</v>
      </c>
      <c r="C31" s="34">
        <v>7</v>
      </c>
      <c r="D31" s="46" t="s">
        <v>43</v>
      </c>
      <c r="E31" s="42">
        <v>61</v>
      </c>
      <c r="F31" s="36"/>
      <c r="G31" s="56">
        <v>1965</v>
      </c>
      <c r="H31" s="56">
        <v>1965</v>
      </c>
      <c r="I31" s="69" t="s">
        <v>20</v>
      </c>
      <c r="J31" s="45">
        <v>37</v>
      </c>
      <c r="K31" s="50" t="s">
        <v>46</v>
      </c>
      <c r="L31" s="73" t="s">
        <v>204</v>
      </c>
      <c r="M31" s="38">
        <v>3127</v>
      </c>
      <c r="N31" s="38">
        <v>1892</v>
      </c>
      <c r="O31" s="38">
        <v>0</v>
      </c>
      <c r="P31" s="43">
        <f t="shared" si="1"/>
        <v>1892</v>
      </c>
      <c r="Q31" s="43">
        <f t="shared" si="3"/>
        <v>0</v>
      </c>
      <c r="R31" s="43"/>
      <c r="S31" s="43">
        <f t="shared" si="4"/>
        <v>0</v>
      </c>
      <c r="T31" s="41">
        <f t="shared" si="2"/>
        <v>1892</v>
      </c>
    </row>
    <row r="32" spans="1:20" x14ac:dyDescent="0.2">
      <c r="A32" s="34">
        <v>24</v>
      </c>
      <c r="B32" s="34" t="s">
        <v>6</v>
      </c>
      <c r="C32" s="34">
        <v>7</v>
      </c>
      <c r="D32" s="46" t="s">
        <v>43</v>
      </c>
      <c r="E32" s="42">
        <v>77</v>
      </c>
      <c r="F32" s="36"/>
      <c r="G32" s="56">
        <v>409</v>
      </c>
      <c r="H32" s="56">
        <v>409</v>
      </c>
      <c r="I32" s="69" t="s">
        <v>20</v>
      </c>
      <c r="J32" s="37">
        <v>37</v>
      </c>
      <c r="K32" s="58" t="s">
        <v>47</v>
      </c>
      <c r="L32" s="73" t="s">
        <v>204</v>
      </c>
      <c r="M32" s="38">
        <v>409</v>
      </c>
      <c r="N32" s="38">
        <v>409</v>
      </c>
      <c r="O32" s="38">
        <v>0</v>
      </c>
      <c r="P32" s="43">
        <f t="shared" si="1"/>
        <v>409</v>
      </c>
      <c r="Q32" s="43">
        <f t="shared" si="3"/>
        <v>0</v>
      </c>
      <c r="R32" s="43"/>
      <c r="S32" s="43">
        <f t="shared" si="4"/>
        <v>0</v>
      </c>
      <c r="T32" s="41">
        <f t="shared" si="2"/>
        <v>409</v>
      </c>
    </row>
    <row r="33" spans="1:20" x14ac:dyDescent="0.2">
      <c r="A33" s="34">
        <v>25</v>
      </c>
      <c r="B33" s="34" t="s">
        <v>6</v>
      </c>
      <c r="C33" s="34">
        <v>7</v>
      </c>
      <c r="D33" s="46" t="s">
        <v>43</v>
      </c>
      <c r="E33" s="42">
        <v>38</v>
      </c>
      <c r="F33" s="36"/>
      <c r="G33" s="56">
        <v>2728</v>
      </c>
      <c r="H33" s="56">
        <v>2728</v>
      </c>
      <c r="I33" s="69" t="s">
        <v>20</v>
      </c>
      <c r="J33" s="45">
        <v>37</v>
      </c>
      <c r="K33" s="50" t="s">
        <v>44</v>
      </c>
      <c r="L33" s="73" t="s">
        <v>205</v>
      </c>
      <c r="M33" s="38">
        <v>3158</v>
      </c>
      <c r="N33" s="38">
        <v>2683</v>
      </c>
      <c r="O33" s="38">
        <v>25</v>
      </c>
      <c r="P33" s="43">
        <f t="shared" si="1"/>
        <v>2708</v>
      </c>
      <c r="Q33" s="43">
        <f t="shared" si="3"/>
        <v>0</v>
      </c>
      <c r="R33" s="43"/>
      <c r="S33" s="43">
        <f t="shared" si="4"/>
        <v>0</v>
      </c>
      <c r="T33" s="41">
        <f t="shared" si="2"/>
        <v>2708</v>
      </c>
    </row>
    <row r="34" spans="1:20" x14ac:dyDescent="0.2">
      <c r="A34" s="34">
        <v>26</v>
      </c>
      <c r="B34" s="34" t="s">
        <v>6</v>
      </c>
      <c r="C34" s="34">
        <v>7</v>
      </c>
      <c r="D34" s="46" t="s">
        <v>48</v>
      </c>
      <c r="E34" s="42">
        <v>29</v>
      </c>
      <c r="F34" s="36"/>
      <c r="G34" s="56">
        <v>1759</v>
      </c>
      <c r="H34" s="56">
        <v>515</v>
      </c>
      <c r="I34" s="69" t="s">
        <v>20</v>
      </c>
      <c r="J34" s="45">
        <v>25</v>
      </c>
      <c r="K34" s="50" t="s">
        <v>51</v>
      </c>
      <c r="L34" s="73" t="s">
        <v>206</v>
      </c>
      <c r="M34" s="38">
        <v>2033</v>
      </c>
      <c r="N34" s="38">
        <v>658</v>
      </c>
      <c r="O34" s="38">
        <v>0</v>
      </c>
      <c r="P34" s="43">
        <f t="shared" si="1"/>
        <v>658</v>
      </c>
      <c r="Q34" s="43">
        <f t="shared" si="3"/>
        <v>0</v>
      </c>
      <c r="R34" s="43"/>
      <c r="S34" s="43">
        <f t="shared" si="4"/>
        <v>0</v>
      </c>
      <c r="T34" s="41">
        <f t="shared" si="2"/>
        <v>658</v>
      </c>
    </row>
    <row r="35" spans="1:20" x14ac:dyDescent="0.2">
      <c r="A35" s="34">
        <v>27</v>
      </c>
      <c r="B35" s="34" t="s">
        <v>6</v>
      </c>
      <c r="C35" s="34">
        <v>7</v>
      </c>
      <c r="D35" s="46" t="s">
        <v>48</v>
      </c>
      <c r="E35" s="42">
        <v>13</v>
      </c>
      <c r="F35" s="36"/>
      <c r="G35" s="56">
        <v>71</v>
      </c>
      <c r="H35" s="56">
        <v>71</v>
      </c>
      <c r="I35" s="69" t="s">
        <v>20</v>
      </c>
      <c r="J35" s="37">
        <v>26</v>
      </c>
      <c r="K35" s="74" t="s">
        <v>49</v>
      </c>
      <c r="L35" s="73" t="s">
        <v>196</v>
      </c>
      <c r="M35" s="38">
        <v>71</v>
      </c>
      <c r="N35" s="38">
        <v>71</v>
      </c>
      <c r="O35" s="38">
        <v>0</v>
      </c>
      <c r="P35" s="43">
        <f t="shared" si="1"/>
        <v>71</v>
      </c>
      <c r="Q35" s="43">
        <f t="shared" si="3"/>
        <v>0</v>
      </c>
      <c r="R35" s="43"/>
      <c r="S35" s="43">
        <f t="shared" si="4"/>
        <v>0</v>
      </c>
      <c r="T35" s="41">
        <f t="shared" si="2"/>
        <v>71</v>
      </c>
    </row>
    <row r="36" spans="1:20" x14ac:dyDescent="0.2">
      <c r="A36" s="34">
        <v>28</v>
      </c>
      <c r="B36" s="34" t="s">
        <v>6</v>
      </c>
      <c r="C36" s="34">
        <v>7</v>
      </c>
      <c r="D36" s="46" t="s">
        <v>48</v>
      </c>
      <c r="E36" s="42">
        <v>14</v>
      </c>
      <c r="F36" s="36">
        <v>15</v>
      </c>
      <c r="G36" s="56">
        <v>1407</v>
      </c>
      <c r="H36" s="56">
        <v>1407</v>
      </c>
      <c r="I36" s="69" t="s">
        <v>20</v>
      </c>
      <c r="J36" s="37">
        <v>26</v>
      </c>
      <c r="K36" s="74" t="s">
        <v>50</v>
      </c>
      <c r="L36" s="73" t="s">
        <v>196</v>
      </c>
      <c r="M36" s="38">
        <v>1437</v>
      </c>
      <c r="N36" s="38">
        <v>1213</v>
      </c>
      <c r="O36" s="38">
        <v>0</v>
      </c>
      <c r="P36" s="43">
        <f t="shared" si="1"/>
        <v>1213</v>
      </c>
      <c r="Q36" s="43">
        <f t="shared" si="3"/>
        <v>0</v>
      </c>
      <c r="R36" s="43"/>
      <c r="S36" s="43">
        <f t="shared" si="4"/>
        <v>0</v>
      </c>
      <c r="T36" s="41">
        <f t="shared" si="2"/>
        <v>1213</v>
      </c>
    </row>
    <row r="37" spans="1:20" x14ac:dyDescent="0.2">
      <c r="A37" s="34">
        <v>29</v>
      </c>
      <c r="B37" s="34" t="s">
        <v>6</v>
      </c>
      <c r="C37" s="34">
        <v>7</v>
      </c>
      <c r="D37" s="46" t="s">
        <v>52</v>
      </c>
      <c r="E37" s="42"/>
      <c r="F37" s="36"/>
      <c r="G37" s="56"/>
      <c r="H37" s="56"/>
      <c r="I37" s="69" t="s">
        <v>20</v>
      </c>
      <c r="J37" s="45">
        <v>25</v>
      </c>
      <c r="K37" s="50" t="s">
        <v>53</v>
      </c>
      <c r="L37" s="73" t="s">
        <v>196</v>
      </c>
      <c r="M37" s="38"/>
      <c r="N37" s="38">
        <v>68</v>
      </c>
      <c r="O37" s="38">
        <v>0</v>
      </c>
      <c r="P37" s="43">
        <f t="shared" si="1"/>
        <v>68</v>
      </c>
      <c r="Q37" s="43">
        <f t="shared" si="3"/>
        <v>0</v>
      </c>
      <c r="R37" s="43"/>
      <c r="S37" s="43">
        <f t="shared" si="4"/>
        <v>0</v>
      </c>
      <c r="T37" s="41">
        <f t="shared" si="2"/>
        <v>68</v>
      </c>
    </row>
    <row r="38" spans="1:20" x14ac:dyDescent="0.2">
      <c r="A38" s="34">
        <v>30</v>
      </c>
      <c r="B38" s="34" t="s">
        <v>6</v>
      </c>
      <c r="C38" s="34">
        <v>7</v>
      </c>
      <c r="D38" s="46" t="s">
        <v>54</v>
      </c>
      <c r="E38" s="42"/>
      <c r="F38" s="36"/>
      <c r="G38" s="56"/>
      <c r="H38" s="56"/>
      <c r="I38" s="69" t="s">
        <v>20</v>
      </c>
      <c r="J38" s="45">
        <v>25</v>
      </c>
      <c r="K38" s="50" t="s">
        <v>55</v>
      </c>
      <c r="L38" s="73" t="s">
        <v>206</v>
      </c>
      <c r="M38" s="38"/>
      <c r="N38" s="38">
        <v>323</v>
      </c>
      <c r="O38" s="38">
        <v>0</v>
      </c>
      <c r="P38" s="43">
        <f t="shared" si="1"/>
        <v>323</v>
      </c>
      <c r="Q38" s="43">
        <f t="shared" si="3"/>
        <v>0</v>
      </c>
      <c r="R38" s="43"/>
      <c r="S38" s="43">
        <f t="shared" si="4"/>
        <v>0</v>
      </c>
      <c r="T38" s="41">
        <f t="shared" si="2"/>
        <v>323</v>
      </c>
    </row>
    <row r="39" spans="1:20" x14ac:dyDescent="0.2">
      <c r="A39" s="34">
        <v>31</v>
      </c>
      <c r="B39" s="34" t="s">
        <v>6</v>
      </c>
      <c r="C39" s="34">
        <v>7</v>
      </c>
      <c r="D39" s="46" t="s">
        <v>56</v>
      </c>
      <c r="E39" s="42">
        <v>5</v>
      </c>
      <c r="F39" s="36"/>
      <c r="G39" s="56">
        <v>2504</v>
      </c>
      <c r="H39" s="56">
        <v>2504</v>
      </c>
      <c r="I39" s="69" t="s">
        <v>20</v>
      </c>
      <c r="J39" s="37">
        <v>27</v>
      </c>
      <c r="K39" s="50" t="s">
        <v>57</v>
      </c>
      <c r="L39" s="73" t="s">
        <v>207</v>
      </c>
      <c r="M39" s="38">
        <v>2504</v>
      </c>
      <c r="N39" s="38">
        <v>2467</v>
      </c>
      <c r="O39" s="38">
        <v>549</v>
      </c>
      <c r="P39" s="43">
        <f t="shared" si="1"/>
        <v>3016</v>
      </c>
      <c r="Q39" s="43">
        <f t="shared" si="3"/>
        <v>0</v>
      </c>
      <c r="R39" s="43"/>
      <c r="S39" s="43">
        <f t="shared" si="4"/>
        <v>0</v>
      </c>
      <c r="T39" s="41">
        <f t="shared" si="2"/>
        <v>3016</v>
      </c>
    </row>
    <row r="40" spans="1:20" x14ac:dyDescent="0.2">
      <c r="A40" s="34">
        <v>32</v>
      </c>
      <c r="B40" s="34" t="s">
        <v>6</v>
      </c>
      <c r="C40" s="34">
        <v>7</v>
      </c>
      <c r="D40" s="46" t="s">
        <v>166</v>
      </c>
      <c r="E40" s="42">
        <v>11</v>
      </c>
      <c r="F40" s="36"/>
      <c r="G40" s="56">
        <v>390</v>
      </c>
      <c r="H40" s="56">
        <v>390</v>
      </c>
      <c r="I40" s="69" t="s">
        <v>20</v>
      </c>
      <c r="J40" s="37">
        <v>24</v>
      </c>
      <c r="K40" s="58" t="s">
        <v>167</v>
      </c>
      <c r="L40" s="72" t="s">
        <v>208</v>
      </c>
      <c r="M40" s="53">
        <v>401</v>
      </c>
      <c r="N40" s="38">
        <v>403</v>
      </c>
      <c r="O40" s="53">
        <v>15</v>
      </c>
      <c r="P40" s="43">
        <f t="shared" si="1"/>
        <v>418</v>
      </c>
      <c r="Q40" s="43">
        <f t="shared" si="3"/>
        <v>0</v>
      </c>
      <c r="R40" s="43"/>
      <c r="S40" s="43">
        <f t="shared" si="4"/>
        <v>0</v>
      </c>
      <c r="T40" s="41">
        <f t="shared" si="2"/>
        <v>418</v>
      </c>
    </row>
    <row r="41" spans="1:20" x14ac:dyDescent="0.2">
      <c r="A41" s="34">
        <v>33</v>
      </c>
      <c r="B41" s="34" t="s">
        <v>6</v>
      </c>
      <c r="C41" s="34">
        <v>7</v>
      </c>
      <c r="D41" s="46" t="s">
        <v>58</v>
      </c>
      <c r="E41" s="42">
        <v>4</v>
      </c>
      <c r="F41" s="36"/>
      <c r="G41" s="56">
        <v>163</v>
      </c>
      <c r="H41" s="56">
        <v>163</v>
      </c>
      <c r="I41" s="69" t="s">
        <v>20</v>
      </c>
      <c r="J41" s="37">
        <v>27</v>
      </c>
      <c r="K41" s="58" t="s">
        <v>59</v>
      </c>
      <c r="L41" s="72" t="s">
        <v>209</v>
      </c>
      <c r="M41" s="38">
        <v>171</v>
      </c>
      <c r="N41" s="38">
        <v>171</v>
      </c>
      <c r="O41" s="38">
        <v>54</v>
      </c>
      <c r="P41" s="43">
        <f t="shared" si="1"/>
        <v>225</v>
      </c>
      <c r="Q41" s="43">
        <f t="shared" si="3"/>
        <v>0</v>
      </c>
      <c r="R41" s="43"/>
      <c r="S41" s="43">
        <f t="shared" si="4"/>
        <v>0</v>
      </c>
      <c r="T41" s="41">
        <f t="shared" ref="T41:T72" si="5">P41+Q41+R41+S41</f>
        <v>225</v>
      </c>
    </row>
    <row r="42" spans="1:20" x14ac:dyDescent="0.2">
      <c r="A42" s="34">
        <v>34</v>
      </c>
      <c r="B42" s="34" t="s">
        <v>6</v>
      </c>
      <c r="C42" s="34">
        <v>7</v>
      </c>
      <c r="D42" s="46" t="s">
        <v>60</v>
      </c>
      <c r="E42" s="42"/>
      <c r="F42" s="36"/>
      <c r="G42" s="56"/>
      <c r="H42" s="56">
        <v>0</v>
      </c>
      <c r="I42" s="69" t="s">
        <v>20</v>
      </c>
      <c r="J42" s="37">
        <v>26</v>
      </c>
      <c r="K42" s="58" t="s">
        <v>61</v>
      </c>
      <c r="L42" s="72" t="s">
        <v>210</v>
      </c>
      <c r="M42" s="38">
        <v>19194</v>
      </c>
      <c r="N42" s="38">
        <v>0</v>
      </c>
      <c r="O42" s="38">
        <v>5152</v>
      </c>
      <c r="P42" s="43">
        <f t="shared" si="1"/>
        <v>5152</v>
      </c>
      <c r="Q42" s="43">
        <f t="shared" si="3"/>
        <v>0</v>
      </c>
      <c r="R42" s="43"/>
      <c r="S42" s="43">
        <f t="shared" si="4"/>
        <v>0</v>
      </c>
      <c r="T42" s="41">
        <f t="shared" si="5"/>
        <v>5152</v>
      </c>
    </row>
    <row r="43" spans="1:20" x14ac:dyDescent="0.2">
      <c r="A43" s="34">
        <v>35</v>
      </c>
      <c r="B43" s="34" t="s">
        <v>6</v>
      </c>
      <c r="C43" s="34">
        <v>7</v>
      </c>
      <c r="D43" s="46" t="s">
        <v>60</v>
      </c>
      <c r="E43" s="42">
        <v>25</v>
      </c>
      <c r="F43" s="36"/>
      <c r="G43" s="56">
        <v>744</v>
      </c>
      <c r="H43" s="56">
        <v>744</v>
      </c>
      <c r="I43" s="69" t="s">
        <v>20</v>
      </c>
      <c r="J43" s="37">
        <v>26</v>
      </c>
      <c r="K43" s="58" t="s">
        <v>62</v>
      </c>
      <c r="L43" s="72" t="s">
        <v>211</v>
      </c>
      <c r="M43" s="38">
        <v>765</v>
      </c>
      <c r="N43" s="38">
        <v>720</v>
      </c>
      <c r="O43" s="38">
        <v>0</v>
      </c>
      <c r="P43" s="43">
        <f t="shared" si="1"/>
        <v>720</v>
      </c>
      <c r="Q43" s="43">
        <f t="shared" si="3"/>
        <v>0</v>
      </c>
      <c r="R43" s="43"/>
      <c r="S43" s="43">
        <f t="shared" si="4"/>
        <v>0</v>
      </c>
      <c r="T43" s="41">
        <f t="shared" si="5"/>
        <v>720</v>
      </c>
    </row>
    <row r="44" spans="1:20" x14ac:dyDescent="0.2">
      <c r="A44" s="34">
        <v>36</v>
      </c>
      <c r="B44" s="34" t="s">
        <v>6</v>
      </c>
      <c r="C44" s="34">
        <v>7</v>
      </c>
      <c r="D44" s="46" t="s">
        <v>60</v>
      </c>
      <c r="E44" s="42">
        <v>43</v>
      </c>
      <c r="F44" s="36">
        <v>45</v>
      </c>
      <c r="G44" s="56">
        <v>182</v>
      </c>
      <c r="H44" s="56">
        <v>182</v>
      </c>
      <c r="I44" s="69" t="s">
        <v>20</v>
      </c>
      <c r="J44" s="37">
        <v>26</v>
      </c>
      <c r="K44" s="58" t="s">
        <v>64</v>
      </c>
      <c r="L44" s="72" t="s">
        <v>211</v>
      </c>
      <c r="M44" s="38">
        <v>245</v>
      </c>
      <c r="N44" s="38">
        <v>181</v>
      </c>
      <c r="O44" s="38">
        <v>0</v>
      </c>
      <c r="P44" s="43">
        <f t="shared" si="1"/>
        <v>181</v>
      </c>
      <c r="Q44" s="43">
        <f t="shared" si="3"/>
        <v>0</v>
      </c>
      <c r="R44" s="43"/>
      <c r="S44" s="43">
        <f t="shared" si="4"/>
        <v>0</v>
      </c>
      <c r="T44" s="41">
        <f t="shared" si="5"/>
        <v>181</v>
      </c>
    </row>
    <row r="45" spans="1:20" x14ac:dyDescent="0.2">
      <c r="A45" s="34">
        <v>37</v>
      </c>
      <c r="B45" s="34" t="s">
        <v>6</v>
      </c>
      <c r="C45" s="34">
        <v>7</v>
      </c>
      <c r="D45" s="46" t="s">
        <v>60</v>
      </c>
      <c r="E45" s="42">
        <v>48</v>
      </c>
      <c r="F45" s="36"/>
      <c r="G45" s="56">
        <v>1242</v>
      </c>
      <c r="H45" s="56">
        <v>1242</v>
      </c>
      <c r="I45" s="69" t="s">
        <v>20</v>
      </c>
      <c r="J45" s="45">
        <v>26</v>
      </c>
      <c r="K45" s="50" t="s">
        <v>65</v>
      </c>
      <c r="L45" s="72" t="s">
        <v>211</v>
      </c>
      <c r="M45" s="38">
        <v>1242</v>
      </c>
      <c r="N45" s="38">
        <v>1250</v>
      </c>
      <c r="O45" s="38">
        <v>0</v>
      </c>
      <c r="P45" s="43">
        <v>1250</v>
      </c>
      <c r="Q45" s="43">
        <f t="shared" ref="Q45:Q76" si="6">IF($C45=5,SUM($N45+$O45),)</f>
        <v>0</v>
      </c>
      <c r="R45" s="43"/>
      <c r="S45" s="43">
        <f t="shared" ref="S45:S76" si="7">IF($C45=1,SUM($N45+$O45),)</f>
        <v>0</v>
      </c>
      <c r="T45" s="41">
        <f t="shared" si="5"/>
        <v>1250</v>
      </c>
    </row>
    <row r="46" spans="1:20" x14ac:dyDescent="0.2">
      <c r="A46" s="34">
        <v>38</v>
      </c>
      <c r="B46" s="34" t="s">
        <v>6</v>
      </c>
      <c r="C46" s="34">
        <v>7</v>
      </c>
      <c r="D46" s="46" t="s">
        <v>60</v>
      </c>
      <c r="E46" s="42">
        <v>30</v>
      </c>
      <c r="F46" s="36"/>
      <c r="G46" s="56">
        <v>1605</v>
      </c>
      <c r="H46" s="56">
        <v>1605</v>
      </c>
      <c r="I46" s="69" t="s">
        <v>20</v>
      </c>
      <c r="J46" s="37">
        <v>26</v>
      </c>
      <c r="K46" s="58" t="s">
        <v>63</v>
      </c>
      <c r="L46" s="72" t="s">
        <v>212</v>
      </c>
      <c r="M46" s="38">
        <v>1883</v>
      </c>
      <c r="N46" s="38">
        <v>2014</v>
      </c>
      <c r="O46" s="38">
        <v>85</v>
      </c>
      <c r="P46" s="43">
        <f t="shared" ref="P46:P77" si="8">IF($C46=7,SUM($N46+$O46),)</f>
        <v>2099</v>
      </c>
      <c r="Q46" s="43">
        <f t="shared" si="6"/>
        <v>0</v>
      </c>
      <c r="R46" s="43"/>
      <c r="S46" s="43">
        <f t="shared" si="7"/>
        <v>0</v>
      </c>
      <c r="T46" s="41">
        <f t="shared" si="5"/>
        <v>2099</v>
      </c>
    </row>
    <row r="47" spans="1:20" x14ac:dyDescent="0.2">
      <c r="A47" s="34">
        <v>39</v>
      </c>
      <c r="B47" s="34" t="s">
        <v>6</v>
      </c>
      <c r="C47" s="34">
        <v>7</v>
      </c>
      <c r="D47" s="46" t="s">
        <v>66</v>
      </c>
      <c r="E47" s="42">
        <v>34</v>
      </c>
      <c r="F47" s="36"/>
      <c r="G47" s="56">
        <v>259.3</v>
      </c>
      <c r="H47" s="56">
        <v>259.3</v>
      </c>
      <c r="I47" s="69" t="s">
        <v>20</v>
      </c>
      <c r="J47" s="45">
        <v>27</v>
      </c>
      <c r="K47" s="59" t="s">
        <v>67</v>
      </c>
      <c r="L47" s="73" t="s">
        <v>213</v>
      </c>
      <c r="M47" s="38">
        <v>259</v>
      </c>
      <c r="N47" s="38">
        <v>260</v>
      </c>
      <c r="O47" s="38">
        <v>104</v>
      </c>
      <c r="P47" s="43">
        <f t="shared" si="8"/>
        <v>364</v>
      </c>
      <c r="Q47" s="43">
        <f t="shared" si="6"/>
        <v>0</v>
      </c>
      <c r="R47" s="43"/>
      <c r="S47" s="43">
        <f t="shared" si="7"/>
        <v>0</v>
      </c>
      <c r="T47" s="41">
        <f t="shared" si="5"/>
        <v>364</v>
      </c>
    </row>
    <row r="48" spans="1:20" x14ac:dyDescent="0.2">
      <c r="A48" s="34">
        <v>40</v>
      </c>
      <c r="B48" s="34" t="s">
        <v>6</v>
      </c>
      <c r="C48" s="34">
        <v>7</v>
      </c>
      <c r="D48" s="46" t="s">
        <v>66</v>
      </c>
      <c r="E48" s="42">
        <v>36</v>
      </c>
      <c r="F48" s="36"/>
      <c r="G48" s="56">
        <v>425</v>
      </c>
      <c r="H48" s="56">
        <v>425</v>
      </c>
      <c r="I48" s="69" t="s">
        <v>20</v>
      </c>
      <c r="J48" s="37">
        <v>26</v>
      </c>
      <c r="K48" s="58" t="s">
        <v>68</v>
      </c>
      <c r="L48" s="73" t="s">
        <v>213</v>
      </c>
      <c r="M48" s="38">
        <v>425</v>
      </c>
      <c r="N48" s="38">
        <v>422</v>
      </c>
      <c r="O48" s="38">
        <v>23</v>
      </c>
      <c r="P48" s="43">
        <f t="shared" si="8"/>
        <v>445</v>
      </c>
      <c r="Q48" s="43">
        <f t="shared" si="6"/>
        <v>0</v>
      </c>
      <c r="R48" s="43"/>
      <c r="S48" s="43">
        <f t="shared" si="7"/>
        <v>0</v>
      </c>
      <c r="T48" s="41">
        <f t="shared" si="5"/>
        <v>445</v>
      </c>
    </row>
    <row r="49" spans="1:20" x14ac:dyDescent="0.2">
      <c r="A49" s="34">
        <v>41</v>
      </c>
      <c r="B49" s="34" t="s">
        <v>6</v>
      </c>
      <c r="C49" s="34">
        <v>7</v>
      </c>
      <c r="D49" s="46" t="s">
        <v>69</v>
      </c>
      <c r="E49" s="42">
        <v>12</v>
      </c>
      <c r="F49" s="36">
        <v>15</v>
      </c>
      <c r="G49" s="56">
        <v>0</v>
      </c>
      <c r="H49" s="56">
        <v>0</v>
      </c>
      <c r="I49" s="69" t="s">
        <v>20</v>
      </c>
      <c r="J49" s="45">
        <v>26</v>
      </c>
      <c r="K49" s="50" t="s">
        <v>70</v>
      </c>
      <c r="L49" s="72" t="s">
        <v>196</v>
      </c>
      <c r="M49" s="38"/>
      <c r="N49" s="38">
        <v>0</v>
      </c>
      <c r="O49" s="38">
        <v>27</v>
      </c>
      <c r="P49" s="43">
        <f t="shared" si="8"/>
        <v>27</v>
      </c>
      <c r="Q49" s="43">
        <f t="shared" si="6"/>
        <v>0</v>
      </c>
      <c r="R49" s="43"/>
      <c r="S49" s="43">
        <f t="shared" si="7"/>
        <v>0</v>
      </c>
      <c r="T49" s="41">
        <f t="shared" si="5"/>
        <v>27</v>
      </c>
    </row>
    <row r="50" spans="1:20" x14ac:dyDescent="0.2">
      <c r="A50" s="34">
        <v>42</v>
      </c>
      <c r="B50" s="34" t="s">
        <v>6</v>
      </c>
      <c r="C50" s="34">
        <v>7</v>
      </c>
      <c r="D50" s="46" t="s">
        <v>71</v>
      </c>
      <c r="E50" s="42">
        <v>10</v>
      </c>
      <c r="F50" s="36">
        <v>11</v>
      </c>
      <c r="G50" s="56">
        <v>425.61</v>
      </c>
      <c r="H50" s="56">
        <v>425.61</v>
      </c>
      <c r="I50" s="69" t="s">
        <v>20</v>
      </c>
      <c r="J50" s="37">
        <v>37</v>
      </c>
      <c r="K50" s="58" t="s">
        <v>73</v>
      </c>
      <c r="L50" s="72" t="s">
        <v>204</v>
      </c>
      <c r="M50" s="38">
        <v>426</v>
      </c>
      <c r="N50" s="38">
        <v>485</v>
      </c>
      <c r="O50" s="38">
        <v>24</v>
      </c>
      <c r="P50" s="43">
        <f t="shared" si="8"/>
        <v>509</v>
      </c>
      <c r="Q50" s="43">
        <f t="shared" si="6"/>
        <v>0</v>
      </c>
      <c r="R50" s="43"/>
      <c r="S50" s="43">
        <f t="shared" si="7"/>
        <v>0</v>
      </c>
      <c r="T50" s="41">
        <f t="shared" si="5"/>
        <v>509</v>
      </c>
    </row>
    <row r="51" spans="1:20" x14ac:dyDescent="0.2">
      <c r="A51" s="34">
        <v>43</v>
      </c>
      <c r="B51" s="34" t="s">
        <v>6</v>
      </c>
      <c r="C51" s="34">
        <v>7</v>
      </c>
      <c r="D51" s="46" t="s">
        <v>71</v>
      </c>
      <c r="E51" s="42">
        <v>1</v>
      </c>
      <c r="F51" s="46">
        <v>3</v>
      </c>
      <c r="G51" s="56">
        <v>395</v>
      </c>
      <c r="H51" s="56">
        <v>395</v>
      </c>
      <c r="I51" s="46" t="s">
        <v>20</v>
      </c>
      <c r="J51" s="37">
        <v>37</v>
      </c>
      <c r="K51" s="50" t="s">
        <v>72</v>
      </c>
      <c r="L51" s="71" t="s">
        <v>214</v>
      </c>
      <c r="M51" s="38">
        <v>749</v>
      </c>
      <c r="N51" s="38">
        <v>926</v>
      </c>
      <c r="O51" s="38">
        <v>49</v>
      </c>
      <c r="P51" s="43">
        <f t="shared" si="8"/>
        <v>975</v>
      </c>
      <c r="Q51" s="43">
        <f t="shared" si="6"/>
        <v>0</v>
      </c>
      <c r="R51" s="43"/>
      <c r="S51" s="43">
        <f t="shared" si="7"/>
        <v>0</v>
      </c>
      <c r="T51" s="41">
        <f t="shared" si="5"/>
        <v>975</v>
      </c>
    </row>
    <row r="52" spans="1:20" x14ac:dyDescent="0.2">
      <c r="A52" s="34">
        <v>44</v>
      </c>
      <c r="B52" s="34" t="s">
        <v>6</v>
      </c>
      <c r="C52" s="34">
        <v>7</v>
      </c>
      <c r="D52" s="46" t="s">
        <v>74</v>
      </c>
      <c r="E52" s="42">
        <v>54</v>
      </c>
      <c r="F52" s="36">
        <v>55</v>
      </c>
      <c r="G52" s="56">
        <v>912</v>
      </c>
      <c r="H52" s="56">
        <v>912</v>
      </c>
      <c r="I52" s="69" t="s">
        <v>20</v>
      </c>
      <c r="J52" s="45">
        <v>25</v>
      </c>
      <c r="K52" s="58" t="s">
        <v>77</v>
      </c>
      <c r="L52" s="72" t="s">
        <v>193</v>
      </c>
      <c r="M52" s="38">
        <v>1866</v>
      </c>
      <c r="N52" s="38">
        <v>641</v>
      </c>
      <c r="O52" s="38">
        <v>74</v>
      </c>
      <c r="P52" s="43">
        <f t="shared" si="8"/>
        <v>715</v>
      </c>
      <c r="Q52" s="43">
        <f t="shared" si="6"/>
        <v>0</v>
      </c>
      <c r="R52" s="43"/>
      <c r="S52" s="43">
        <f t="shared" si="7"/>
        <v>0</v>
      </c>
      <c r="T52" s="41">
        <f t="shared" si="5"/>
        <v>715</v>
      </c>
    </row>
    <row r="53" spans="1:20" x14ac:dyDescent="0.2">
      <c r="A53" s="34">
        <v>45</v>
      </c>
      <c r="B53" s="34" t="s">
        <v>6</v>
      </c>
      <c r="C53" s="34">
        <v>7</v>
      </c>
      <c r="D53" s="46" t="s">
        <v>74</v>
      </c>
      <c r="E53" s="42">
        <v>1</v>
      </c>
      <c r="F53" s="36"/>
      <c r="G53" s="56">
        <v>14</v>
      </c>
      <c r="H53" s="56">
        <v>14</v>
      </c>
      <c r="I53" s="69" t="s">
        <v>20</v>
      </c>
      <c r="J53" s="37">
        <v>26</v>
      </c>
      <c r="K53" s="58" t="s">
        <v>75</v>
      </c>
      <c r="L53" s="72" t="s">
        <v>206</v>
      </c>
      <c r="M53" s="38">
        <v>70</v>
      </c>
      <c r="N53" s="38">
        <v>19</v>
      </c>
      <c r="O53" s="38">
        <v>65</v>
      </c>
      <c r="P53" s="43">
        <f t="shared" si="8"/>
        <v>84</v>
      </c>
      <c r="Q53" s="43">
        <f t="shared" si="6"/>
        <v>0</v>
      </c>
      <c r="R53" s="43"/>
      <c r="S53" s="43">
        <f t="shared" si="7"/>
        <v>0</v>
      </c>
      <c r="T53" s="41">
        <f t="shared" si="5"/>
        <v>84</v>
      </c>
    </row>
    <row r="54" spans="1:20" x14ac:dyDescent="0.2">
      <c r="A54" s="34">
        <v>46</v>
      </c>
      <c r="B54" s="34" t="s">
        <v>6</v>
      </c>
      <c r="C54" s="34">
        <v>7</v>
      </c>
      <c r="D54" s="46" t="s">
        <v>74</v>
      </c>
      <c r="E54" s="42">
        <v>14</v>
      </c>
      <c r="F54" s="36"/>
      <c r="G54" s="56">
        <v>1512</v>
      </c>
      <c r="H54" s="56">
        <v>1512</v>
      </c>
      <c r="I54" s="69" t="s">
        <v>20</v>
      </c>
      <c r="J54" s="45">
        <v>25</v>
      </c>
      <c r="K54" s="58" t="s">
        <v>76</v>
      </c>
      <c r="L54" s="72" t="s">
        <v>215</v>
      </c>
      <c r="M54" s="38">
        <v>1723</v>
      </c>
      <c r="N54" s="38">
        <v>1286</v>
      </c>
      <c r="O54" s="38">
        <v>24</v>
      </c>
      <c r="P54" s="43">
        <f t="shared" si="8"/>
        <v>1310</v>
      </c>
      <c r="Q54" s="43">
        <f t="shared" si="6"/>
        <v>0</v>
      </c>
      <c r="R54" s="43"/>
      <c r="S54" s="43">
        <f t="shared" si="7"/>
        <v>0</v>
      </c>
      <c r="T54" s="41">
        <f t="shared" si="5"/>
        <v>1310</v>
      </c>
    </row>
    <row r="55" spans="1:20" x14ac:dyDescent="0.2">
      <c r="A55" s="34">
        <v>47</v>
      </c>
      <c r="B55" s="34" t="s">
        <v>6</v>
      </c>
      <c r="C55" s="34">
        <v>7</v>
      </c>
      <c r="D55" s="46" t="s">
        <v>78</v>
      </c>
      <c r="E55" s="42">
        <v>5</v>
      </c>
      <c r="F55" s="36">
        <v>6</v>
      </c>
      <c r="G55" s="56">
        <v>0</v>
      </c>
      <c r="H55" s="56">
        <v>0</v>
      </c>
      <c r="I55" s="69"/>
      <c r="J55" s="37"/>
      <c r="K55" s="58"/>
      <c r="L55" s="72" t="s">
        <v>213</v>
      </c>
      <c r="M55" s="38"/>
      <c r="N55" s="38">
        <v>0</v>
      </c>
      <c r="O55" s="38">
        <v>85</v>
      </c>
      <c r="P55" s="43">
        <f t="shared" si="8"/>
        <v>85</v>
      </c>
      <c r="Q55" s="43">
        <f t="shared" si="6"/>
        <v>0</v>
      </c>
      <c r="R55" s="43"/>
      <c r="S55" s="43">
        <f t="shared" si="7"/>
        <v>0</v>
      </c>
      <c r="T55" s="41">
        <f t="shared" si="5"/>
        <v>85</v>
      </c>
    </row>
    <row r="56" spans="1:20" x14ac:dyDescent="0.2">
      <c r="A56" s="34">
        <v>48</v>
      </c>
      <c r="B56" s="34" t="s">
        <v>6</v>
      </c>
      <c r="C56" s="34">
        <v>7</v>
      </c>
      <c r="D56" s="46" t="s">
        <v>78</v>
      </c>
      <c r="E56" s="42">
        <v>14</v>
      </c>
      <c r="F56" s="36"/>
      <c r="G56" s="56">
        <v>4252</v>
      </c>
      <c r="H56" s="56">
        <v>4252</v>
      </c>
      <c r="I56" s="69" t="s">
        <v>20</v>
      </c>
      <c r="J56" s="37">
        <v>27</v>
      </c>
      <c r="K56" s="58" t="s">
        <v>79</v>
      </c>
      <c r="L56" s="72" t="s">
        <v>213</v>
      </c>
      <c r="M56" s="38">
        <v>4564</v>
      </c>
      <c r="N56" s="38">
        <v>4581</v>
      </c>
      <c r="O56" s="38">
        <v>182</v>
      </c>
      <c r="P56" s="43">
        <f t="shared" si="8"/>
        <v>4763</v>
      </c>
      <c r="Q56" s="43">
        <f t="shared" si="6"/>
        <v>0</v>
      </c>
      <c r="R56" s="43"/>
      <c r="S56" s="43">
        <f t="shared" si="7"/>
        <v>0</v>
      </c>
      <c r="T56" s="41">
        <f t="shared" si="5"/>
        <v>4763</v>
      </c>
    </row>
    <row r="57" spans="1:20" ht="78.75" x14ac:dyDescent="0.2">
      <c r="A57" s="34">
        <v>49</v>
      </c>
      <c r="B57" s="34" t="s">
        <v>6</v>
      </c>
      <c r="C57" s="34">
        <v>7</v>
      </c>
      <c r="D57" s="46" t="s">
        <v>80</v>
      </c>
      <c r="E57" s="42"/>
      <c r="F57" s="36"/>
      <c r="G57" s="48">
        <v>18467</v>
      </c>
      <c r="H57" s="56"/>
      <c r="I57" s="69" t="s">
        <v>20</v>
      </c>
      <c r="J57" s="37" t="s">
        <v>81</v>
      </c>
      <c r="K57" s="47" t="s">
        <v>82</v>
      </c>
      <c r="L57" s="72" t="s">
        <v>216</v>
      </c>
      <c r="M57" s="38"/>
      <c r="N57" s="48">
        <v>18467</v>
      </c>
      <c r="O57" s="38">
        <v>0</v>
      </c>
      <c r="P57" s="49">
        <f t="shared" si="8"/>
        <v>18467</v>
      </c>
      <c r="Q57" s="43">
        <f t="shared" si="6"/>
        <v>0</v>
      </c>
      <c r="R57" s="43"/>
      <c r="S57" s="43">
        <f t="shared" si="7"/>
        <v>0</v>
      </c>
      <c r="T57" s="41">
        <f t="shared" si="5"/>
        <v>18467</v>
      </c>
    </row>
    <row r="58" spans="1:20" x14ac:dyDescent="0.2">
      <c r="A58" s="34">
        <v>50</v>
      </c>
      <c r="B58" s="34" t="s">
        <v>6</v>
      </c>
      <c r="C58" s="34">
        <v>7</v>
      </c>
      <c r="D58" s="46" t="s">
        <v>83</v>
      </c>
      <c r="E58" s="42">
        <v>4</v>
      </c>
      <c r="F58" s="36"/>
      <c r="G58" s="56">
        <v>2090</v>
      </c>
      <c r="H58" s="56">
        <v>2066</v>
      </c>
      <c r="I58" s="69" t="s">
        <v>20</v>
      </c>
      <c r="J58" s="50">
        <v>34</v>
      </c>
      <c r="K58" s="58" t="s">
        <v>84</v>
      </c>
      <c r="L58" s="72" t="s">
        <v>217</v>
      </c>
      <c r="M58" s="38">
        <v>2412</v>
      </c>
      <c r="N58" s="38">
        <v>2488</v>
      </c>
      <c r="O58" s="38">
        <v>0</v>
      </c>
      <c r="P58" s="43">
        <f t="shared" si="8"/>
        <v>2488</v>
      </c>
      <c r="Q58" s="43">
        <f t="shared" si="6"/>
        <v>0</v>
      </c>
      <c r="R58" s="43"/>
      <c r="S58" s="43">
        <f t="shared" si="7"/>
        <v>0</v>
      </c>
      <c r="T58" s="41">
        <f t="shared" si="5"/>
        <v>2488</v>
      </c>
    </row>
    <row r="59" spans="1:20" x14ac:dyDescent="0.2">
      <c r="A59" s="34">
        <v>51</v>
      </c>
      <c r="B59" s="34" t="s">
        <v>6</v>
      </c>
      <c r="C59" s="34">
        <v>7</v>
      </c>
      <c r="D59" s="46" t="s">
        <v>85</v>
      </c>
      <c r="E59" s="44">
        <v>1</v>
      </c>
      <c r="F59" s="36"/>
      <c r="G59" s="56">
        <v>799</v>
      </c>
      <c r="H59" s="56">
        <v>799</v>
      </c>
      <c r="I59" s="69" t="s">
        <v>20</v>
      </c>
      <c r="J59" s="37">
        <v>26</v>
      </c>
      <c r="K59" s="58" t="s">
        <v>86</v>
      </c>
      <c r="L59" s="72" t="s">
        <v>196</v>
      </c>
      <c r="M59" s="38">
        <v>799</v>
      </c>
      <c r="N59" s="38">
        <v>802</v>
      </c>
      <c r="O59" s="38">
        <v>0</v>
      </c>
      <c r="P59" s="43">
        <f t="shared" si="8"/>
        <v>802</v>
      </c>
      <c r="Q59" s="43">
        <f t="shared" si="6"/>
        <v>0</v>
      </c>
      <c r="R59" s="43"/>
      <c r="S59" s="43">
        <f t="shared" si="7"/>
        <v>0</v>
      </c>
      <c r="T59" s="41">
        <f t="shared" si="5"/>
        <v>802</v>
      </c>
    </row>
    <row r="60" spans="1:20" x14ac:dyDescent="0.2">
      <c r="A60" s="34">
        <v>52</v>
      </c>
      <c r="B60" s="34" t="s">
        <v>6</v>
      </c>
      <c r="C60" s="34">
        <v>7</v>
      </c>
      <c r="D60" s="46" t="s">
        <v>85</v>
      </c>
      <c r="E60" s="42">
        <v>29</v>
      </c>
      <c r="F60" s="36"/>
      <c r="G60" s="56">
        <v>2838</v>
      </c>
      <c r="H60" s="56">
        <v>2838</v>
      </c>
      <c r="I60" s="69" t="s">
        <v>20</v>
      </c>
      <c r="J60" s="37">
        <v>26</v>
      </c>
      <c r="K60" s="58" t="s">
        <v>87</v>
      </c>
      <c r="L60" s="73" t="s">
        <v>218</v>
      </c>
      <c r="M60" s="38">
        <v>3116</v>
      </c>
      <c r="N60" s="38">
        <v>3045</v>
      </c>
      <c r="O60" s="38">
        <v>551</v>
      </c>
      <c r="P60" s="43">
        <f t="shared" si="8"/>
        <v>3596</v>
      </c>
      <c r="Q60" s="43">
        <f t="shared" si="6"/>
        <v>0</v>
      </c>
      <c r="R60" s="43"/>
      <c r="S60" s="43">
        <f t="shared" si="7"/>
        <v>0</v>
      </c>
      <c r="T60" s="41">
        <f t="shared" si="5"/>
        <v>3596</v>
      </c>
    </row>
    <row r="61" spans="1:20" x14ac:dyDescent="0.2">
      <c r="A61" s="34">
        <v>53</v>
      </c>
      <c r="B61" s="34" t="s">
        <v>6</v>
      </c>
      <c r="C61" s="34">
        <v>7</v>
      </c>
      <c r="D61" s="46" t="s">
        <v>85</v>
      </c>
      <c r="E61" s="42">
        <v>37</v>
      </c>
      <c r="F61" s="36"/>
      <c r="G61" s="56">
        <v>2751</v>
      </c>
      <c r="H61" s="56">
        <v>2751</v>
      </c>
      <c r="I61" s="69" t="s">
        <v>20</v>
      </c>
      <c r="J61" s="45">
        <v>26</v>
      </c>
      <c r="K61" s="50" t="s">
        <v>88</v>
      </c>
      <c r="L61" s="73" t="s">
        <v>219</v>
      </c>
      <c r="M61" s="38">
        <v>4255</v>
      </c>
      <c r="N61" s="38">
        <v>2730</v>
      </c>
      <c r="O61" s="38">
        <v>568</v>
      </c>
      <c r="P61" s="43">
        <f t="shared" si="8"/>
        <v>3298</v>
      </c>
      <c r="Q61" s="43">
        <f t="shared" si="6"/>
        <v>0</v>
      </c>
      <c r="R61" s="43"/>
      <c r="S61" s="43">
        <f t="shared" si="7"/>
        <v>0</v>
      </c>
      <c r="T61" s="41">
        <f t="shared" si="5"/>
        <v>3298</v>
      </c>
    </row>
    <row r="62" spans="1:20" x14ac:dyDescent="0.2">
      <c r="A62" s="34">
        <v>54</v>
      </c>
      <c r="B62" s="34" t="s">
        <v>6</v>
      </c>
      <c r="C62" s="34">
        <v>7</v>
      </c>
      <c r="D62" s="46" t="s">
        <v>85</v>
      </c>
      <c r="E62" s="42">
        <v>40</v>
      </c>
      <c r="F62" s="36"/>
      <c r="G62" s="56">
        <v>479</v>
      </c>
      <c r="H62" s="56">
        <v>479</v>
      </c>
      <c r="I62" s="69" t="s">
        <v>20</v>
      </c>
      <c r="J62" s="37">
        <v>26</v>
      </c>
      <c r="K62" s="58" t="s">
        <v>89</v>
      </c>
      <c r="L62" s="72" t="s">
        <v>220</v>
      </c>
      <c r="M62" s="38">
        <v>634</v>
      </c>
      <c r="N62" s="38">
        <v>457</v>
      </c>
      <c r="O62" s="38">
        <v>0</v>
      </c>
      <c r="P62" s="43">
        <f t="shared" si="8"/>
        <v>457</v>
      </c>
      <c r="Q62" s="43">
        <f t="shared" si="6"/>
        <v>0</v>
      </c>
      <c r="R62" s="43"/>
      <c r="S62" s="43">
        <f t="shared" si="7"/>
        <v>0</v>
      </c>
      <c r="T62" s="41">
        <f t="shared" si="5"/>
        <v>457</v>
      </c>
    </row>
    <row r="63" spans="1:20" x14ac:dyDescent="0.2">
      <c r="A63" s="34">
        <v>55</v>
      </c>
      <c r="B63" s="34" t="s">
        <v>6</v>
      </c>
      <c r="C63" s="34">
        <v>7</v>
      </c>
      <c r="D63" s="46" t="s">
        <v>90</v>
      </c>
      <c r="E63" s="42">
        <v>39</v>
      </c>
      <c r="F63" s="46" t="s">
        <v>94</v>
      </c>
      <c r="G63" s="56"/>
      <c r="H63" s="56">
        <v>0</v>
      </c>
      <c r="I63" s="69" t="s">
        <v>20</v>
      </c>
      <c r="J63" s="37">
        <v>26</v>
      </c>
      <c r="K63" s="50" t="s">
        <v>95</v>
      </c>
      <c r="L63" s="71" t="s">
        <v>206</v>
      </c>
      <c r="M63" s="38">
        <v>2785</v>
      </c>
      <c r="N63" s="38">
        <v>0</v>
      </c>
      <c r="O63" s="38">
        <v>78</v>
      </c>
      <c r="P63" s="43">
        <f t="shared" si="8"/>
        <v>78</v>
      </c>
      <c r="Q63" s="43">
        <f t="shared" si="6"/>
        <v>0</v>
      </c>
      <c r="R63" s="43"/>
      <c r="S63" s="43">
        <f t="shared" si="7"/>
        <v>0</v>
      </c>
      <c r="T63" s="41">
        <f t="shared" si="5"/>
        <v>78</v>
      </c>
    </row>
    <row r="64" spans="1:20" x14ac:dyDescent="0.2">
      <c r="A64" s="34">
        <v>56</v>
      </c>
      <c r="B64" s="34" t="s">
        <v>6</v>
      </c>
      <c r="C64" s="34">
        <v>7</v>
      </c>
      <c r="D64" s="46" t="s">
        <v>90</v>
      </c>
      <c r="E64" s="42">
        <v>21</v>
      </c>
      <c r="F64" s="36"/>
      <c r="G64" s="56">
        <v>14</v>
      </c>
      <c r="H64" s="56">
        <v>14</v>
      </c>
      <c r="I64" s="69" t="s">
        <v>20</v>
      </c>
      <c r="J64" s="37">
        <v>26</v>
      </c>
      <c r="K64" s="50" t="s">
        <v>93</v>
      </c>
      <c r="L64" s="72" t="s">
        <v>196</v>
      </c>
      <c r="M64" s="38">
        <v>141</v>
      </c>
      <c r="N64" s="38">
        <v>36</v>
      </c>
      <c r="O64" s="38">
        <v>25</v>
      </c>
      <c r="P64" s="43">
        <f t="shared" si="8"/>
        <v>61</v>
      </c>
      <c r="Q64" s="43">
        <f t="shared" si="6"/>
        <v>0</v>
      </c>
      <c r="R64" s="43"/>
      <c r="S64" s="43">
        <f t="shared" si="7"/>
        <v>0</v>
      </c>
      <c r="T64" s="41">
        <f t="shared" si="5"/>
        <v>61</v>
      </c>
    </row>
    <row r="65" spans="1:20" x14ac:dyDescent="0.2">
      <c r="A65" s="34">
        <v>57</v>
      </c>
      <c r="B65" s="34" t="s">
        <v>6</v>
      </c>
      <c r="C65" s="34">
        <v>7</v>
      </c>
      <c r="D65" s="46" t="s">
        <v>90</v>
      </c>
      <c r="E65" s="42">
        <v>17</v>
      </c>
      <c r="F65" s="36" t="s">
        <v>91</v>
      </c>
      <c r="G65" s="56">
        <v>431</v>
      </c>
      <c r="H65" s="56">
        <v>431</v>
      </c>
      <c r="I65" s="69" t="s">
        <v>20</v>
      </c>
      <c r="J65" s="37">
        <v>26</v>
      </c>
      <c r="K65" s="58" t="s">
        <v>92</v>
      </c>
      <c r="L65" s="72" t="s">
        <v>221</v>
      </c>
      <c r="M65" s="38">
        <v>431</v>
      </c>
      <c r="N65" s="38">
        <v>443</v>
      </c>
      <c r="O65" s="38">
        <v>0</v>
      </c>
      <c r="P65" s="43">
        <f t="shared" si="8"/>
        <v>443</v>
      </c>
      <c r="Q65" s="43">
        <f t="shared" si="6"/>
        <v>0</v>
      </c>
      <c r="R65" s="43"/>
      <c r="S65" s="43">
        <f t="shared" si="7"/>
        <v>0</v>
      </c>
      <c r="T65" s="41">
        <f t="shared" si="5"/>
        <v>443</v>
      </c>
    </row>
    <row r="66" spans="1:20" x14ac:dyDescent="0.2">
      <c r="A66" s="34">
        <v>58</v>
      </c>
      <c r="B66" s="34" t="s">
        <v>6</v>
      </c>
      <c r="C66" s="34">
        <v>7</v>
      </c>
      <c r="D66" s="46" t="s">
        <v>96</v>
      </c>
      <c r="E66" s="42">
        <v>42</v>
      </c>
      <c r="F66" s="36"/>
      <c r="G66" s="56">
        <v>0</v>
      </c>
      <c r="H66" s="56">
        <v>0</v>
      </c>
      <c r="I66" s="69"/>
      <c r="J66" s="37"/>
      <c r="K66" s="58"/>
      <c r="L66" s="72" t="s">
        <v>222</v>
      </c>
      <c r="M66" s="38"/>
      <c r="N66" s="38">
        <v>0</v>
      </c>
      <c r="O66" s="38">
        <v>27</v>
      </c>
      <c r="P66" s="43">
        <f t="shared" si="8"/>
        <v>27</v>
      </c>
      <c r="Q66" s="43">
        <f t="shared" si="6"/>
        <v>0</v>
      </c>
      <c r="R66" s="43"/>
      <c r="S66" s="43">
        <f t="shared" si="7"/>
        <v>0</v>
      </c>
      <c r="T66" s="41">
        <f t="shared" si="5"/>
        <v>27</v>
      </c>
    </row>
    <row r="67" spans="1:20" x14ac:dyDescent="0.2">
      <c r="A67" s="34">
        <v>59</v>
      </c>
      <c r="B67" s="34" t="s">
        <v>6</v>
      </c>
      <c r="C67" s="34">
        <v>7</v>
      </c>
      <c r="D67" s="46" t="s">
        <v>96</v>
      </c>
      <c r="E67" s="42">
        <v>44</v>
      </c>
      <c r="F67" s="36"/>
      <c r="G67" s="56">
        <v>609</v>
      </c>
      <c r="H67" s="56">
        <v>609</v>
      </c>
      <c r="I67" s="69" t="s">
        <v>20</v>
      </c>
      <c r="J67" s="45">
        <v>37</v>
      </c>
      <c r="K67" s="58" t="s">
        <v>97</v>
      </c>
      <c r="L67" s="72" t="s">
        <v>222</v>
      </c>
      <c r="M67" s="38">
        <v>1072</v>
      </c>
      <c r="N67" s="38">
        <v>571</v>
      </c>
      <c r="O67" s="38">
        <v>27</v>
      </c>
      <c r="P67" s="43">
        <f t="shared" si="8"/>
        <v>598</v>
      </c>
      <c r="Q67" s="43">
        <f t="shared" si="6"/>
        <v>0</v>
      </c>
      <c r="R67" s="43"/>
      <c r="S67" s="43">
        <f t="shared" si="7"/>
        <v>0</v>
      </c>
      <c r="T67" s="41">
        <f t="shared" si="5"/>
        <v>598</v>
      </c>
    </row>
    <row r="68" spans="1:20" x14ac:dyDescent="0.2">
      <c r="A68" s="34">
        <v>60</v>
      </c>
      <c r="B68" s="34" t="s">
        <v>6</v>
      </c>
      <c r="C68" s="34">
        <v>7</v>
      </c>
      <c r="D68" s="46" t="s">
        <v>98</v>
      </c>
      <c r="E68" s="42">
        <v>16</v>
      </c>
      <c r="F68" s="36"/>
      <c r="G68" s="56">
        <v>216</v>
      </c>
      <c r="H68" s="56">
        <v>216</v>
      </c>
      <c r="I68" s="69" t="s">
        <v>20</v>
      </c>
      <c r="J68" s="37">
        <v>27</v>
      </c>
      <c r="K68" s="58" t="s">
        <v>101</v>
      </c>
      <c r="L68" s="72" t="s">
        <v>222</v>
      </c>
      <c r="M68" s="38">
        <v>216</v>
      </c>
      <c r="N68" s="38">
        <v>34</v>
      </c>
      <c r="O68" s="38"/>
      <c r="P68" s="43">
        <f t="shared" si="8"/>
        <v>34</v>
      </c>
      <c r="Q68" s="43">
        <f t="shared" si="6"/>
        <v>0</v>
      </c>
      <c r="R68" s="43"/>
      <c r="S68" s="43">
        <f t="shared" si="7"/>
        <v>0</v>
      </c>
      <c r="T68" s="41">
        <f t="shared" si="5"/>
        <v>34</v>
      </c>
    </row>
    <row r="69" spans="1:20" x14ac:dyDescent="0.2">
      <c r="A69" s="34">
        <v>61</v>
      </c>
      <c r="B69" s="34" t="s">
        <v>6</v>
      </c>
      <c r="C69" s="34">
        <v>7</v>
      </c>
      <c r="D69" s="46" t="s">
        <v>98</v>
      </c>
      <c r="E69" s="42">
        <v>4</v>
      </c>
      <c r="F69" s="36"/>
      <c r="G69" s="56">
        <v>217</v>
      </c>
      <c r="H69" s="56">
        <v>217</v>
      </c>
      <c r="I69" s="69" t="s">
        <v>20</v>
      </c>
      <c r="J69" s="37">
        <v>26</v>
      </c>
      <c r="K69" s="58" t="s">
        <v>99</v>
      </c>
      <c r="L69" s="72" t="s">
        <v>223</v>
      </c>
      <c r="M69" s="38">
        <v>240</v>
      </c>
      <c r="N69" s="38">
        <v>153</v>
      </c>
      <c r="O69" s="38"/>
      <c r="P69" s="43">
        <f t="shared" si="8"/>
        <v>153</v>
      </c>
      <c r="Q69" s="43">
        <f t="shared" si="6"/>
        <v>0</v>
      </c>
      <c r="R69" s="43"/>
      <c r="S69" s="43">
        <f t="shared" si="7"/>
        <v>0</v>
      </c>
      <c r="T69" s="41">
        <f t="shared" si="5"/>
        <v>153</v>
      </c>
    </row>
    <row r="70" spans="1:20" x14ac:dyDescent="0.2">
      <c r="A70" s="34">
        <v>62</v>
      </c>
      <c r="B70" s="34" t="s">
        <v>6</v>
      </c>
      <c r="C70" s="34">
        <v>7</v>
      </c>
      <c r="D70" s="46" t="s">
        <v>98</v>
      </c>
      <c r="E70" s="42">
        <v>8</v>
      </c>
      <c r="F70" s="36"/>
      <c r="G70" s="56">
        <v>345</v>
      </c>
      <c r="H70" s="56">
        <v>345</v>
      </c>
      <c r="I70" s="69" t="s">
        <v>20</v>
      </c>
      <c r="J70" s="37">
        <v>26</v>
      </c>
      <c r="K70" s="58" t="s">
        <v>100</v>
      </c>
      <c r="L70" s="72" t="s">
        <v>223</v>
      </c>
      <c r="M70" s="38">
        <v>345</v>
      </c>
      <c r="N70" s="38">
        <v>322</v>
      </c>
      <c r="O70" s="38"/>
      <c r="P70" s="43">
        <f t="shared" si="8"/>
        <v>322</v>
      </c>
      <c r="Q70" s="43">
        <f t="shared" si="6"/>
        <v>0</v>
      </c>
      <c r="R70" s="43"/>
      <c r="S70" s="43">
        <f t="shared" si="7"/>
        <v>0</v>
      </c>
      <c r="T70" s="41">
        <f t="shared" si="5"/>
        <v>322</v>
      </c>
    </row>
    <row r="71" spans="1:20" ht="15" x14ac:dyDescent="0.25">
      <c r="A71" s="34">
        <v>63</v>
      </c>
      <c r="B71" s="34" t="s">
        <v>6</v>
      </c>
      <c r="C71" s="34">
        <v>7</v>
      </c>
      <c r="D71" s="46" t="s">
        <v>98</v>
      </c>
      <c r="E71" s="42">
        <v>2</v>
      </c>
      <c r="F71" s="36" t="s">
        <v>102</v>
      </c>
      <c r="G71" s="75"/>
      <c r="H71" s="56">
        <v>0</v>
      </c>
      <c r="I71" s="69" t="s">
        <v>20</v>
      </c>
      <c r="J71" s="37">
        <v>26.27</v>
      </c>
      <c r="K71" s="58" t="s">
        <v>103</v>
      </c>
      <c r="L71" s="72" t="s">
        <v>224</v>
      </c>
      <c r="M71" s="38">
        <v>6288</v>
      </c>
      <c r="N71" s="38">
        <v>0</v>
      </c>
      <c r="O71" s="38">
        <v>6654</v>
      </c>
      <c r="P71" s="43">
        <f t="shared" si="8"/>
        <v>6654</v>
      </c>
      <c r="Q71" s="43">
        <f t="shared" si="6"/>
        <v>0</v>
      </c>
      <c r="R71" s="43"/>
      <c r="S71" s="43">
        <f t="shared" si="7"/>
        <v>0</v>
      </c>
      <c r="T71" s="41">
        <f t="shared" si="5"/>
        <v>6654</v>
      </c>
    </row>
    <row r="72" spans="1:20" x14ac:dyDescent="0.2">
      <c r="A72" s="34">
        <v>64</v>
      </c>
      <c r="B72" s="34" t="s">
        <v>6</v>
      </c>
      <c r="C72" s="34">
        <v>7</v>
      </c>
      <c r="D72" s="46" t="s">
        <v>104</v>
      </c>
      <c r="E72" s="42">
        <v>5</v>
      </c>
      <c r="F72" s="36" t="s">
        <v>105</v>
      </c>
      <c r="G72" s="56">
        <v>123</v>
      </c>
      <c r="H72" s="56">
        <v>123</v>
      </c>
      <c r="I72" s="69" t="s">
        <v>20</v>
      </c>
      <c r="J72" s="45">
        <v>24</v>
      </c>
      <c r="K72" s="50" t="s">
        <v>106</v>
      </c>
      <c r="L72" s="73" t="s">
        <v>225</v>
      </c>
      <c r="M72" s="38">
        <v>210</v>
      </c>
      <c r="N72" s="38">
        <v>160</v>
      </c>
      <c r="O72" s="38">
        <v>194</v>
      </c>
      <c r="P72" s="43">
        <f t="shared" si="8"/>
        <v>354</v>
      </c>
      <c r="Q72" s="43">
        <f t="shared" si="6"/>
        <v>0</v>
      </c>
      <c r="R72" s="43"/>
      <c r="S72" s="43">
        <f t="shared" si="7"/>
        <v>0</v>
      </c>
      <c r="T72" s="41">
        <f t="shared" si="5"/>
        <v>354</v>
      </c>
    </row>
    <row r="73" spans="1:20" x14ac:dyDescent="0.2">
      <c r="A73" s="34">
        <v>65</v>
      </c>
      <c r="B73" s="34" t="s">
        <v>6</v>
      </c>
      <c r="C73" s="34">
        <v>7</v>
      </c>
      <c r="D73" s="46" t="s">
        <v>107</v>
      </c>
      <c r="E73" s="42">
        <v>10</v>
      </c>
      <c r="F73" s="36"/>
      <c r="G73" s="56">
        <v>147</v>
      </c>
      <c r="H73" s="56">
        <v>147</v>
      </c>
      <c r="I73" s="69" t="s">
        <v>20</v>
      </c>
      <c r="J73" s="37">
        <v>25</v>
      </c>
      <c r="K73" s="58" t="s">
        <v>108</v>
      </c>
      <c r="L73" s="72" t="s">
        <v>193</v>
      </c>
      <c r="M73" s="38">
        <v>277</v>
      </c>
      <c r="N73" s="38">
        <v>139</v>
      </c>
      <c r="O73" s="38">
        <v>16</v>
      </c>
      <c r="P73" s="43">
        <f t="shared" si="8"/>
        <v>155</v>
      </c>
      <c r="Q73" s="43">
        <f t="shared" si="6"/>
        <v>0</v>
      </c>
      <c r="R73" s="43"/>
      <c r="S73" s="43">
        <f t="shared" si="7"/>
        <v>0</v>
      </c>
      <c r="T73" s="41">
        <f t="shared" ref="T73:T104" si="9">P73+Q73+R73+S73</f>
        <v>155</v>
      </c>
    </row>
    <row r="74" spans="1:20" ht="15" x14ac:dyDescent="0.25">
      <c r="A74" s="34">
        <v>66</v>
      </c>
      <c r="B74" s="34" t="s">
        <v>6</v>
      </c>
      <c r="C74" s="34">
        <v>7</v>
      </c>
      <c r="D74" s="46" t="s">
        <v>109</v>
      </c>
      <c r="E74" s="42"/>
      <c r="F74" s="46"/>
      <c r="G74" s="75"/>
      <c r="H74" s="56"/>
      <c r="I74" s="69" t="s">
        <v>20</v>
      </c>
      <c r="J74" s="37">
        <v>24</v>
      </c>
      <c r="K74" s="50" t="s">
        <v>110</v>
      </c>
      <c r="L74" s="71" t="s">
        <v>226</v>
      </c>
      <c r="M74" s="38"/>
      <c r="N74" s="38">
        <v>533</v>
      </c>
      <c r="O74" s="38">
        <v>417</v>
      </c>
      <c r="P74" s="43">
        <f t="shared" si="8"/>
        <v>950</v>
      </c>
      <c r="Q74" s="43">
        <f t="shared" si="6"/>
        <v>0</v>
      </c>
      <c r="R74" s="43"/>
      <c r="S74" s="43">
        <f t="shared" si="7"/>
        <v>0</v>
      </c>
      <c r="T74" s="41">
        <f t="shared" si="9"/>
        <v>950</v>
      </c>
    </row>
    <row r="75" spans="1:20" x14ac:dyDescent="0.2">
      <c r="A75" s="34">
        <v>67</v>
      </c>
      <c r="B75" s="34" t="s">
        <v>6</v>
      </c>
      <c r="C75" s="34">
        <v>7</v>
      </c>
      <c r="D75" s="46" t="s">
        <v>107</v>
      </c>
      <c r="E75" s="42">
        <v>46</v>
      </c>
      <c r="F75" s="46" t="s">
        <v>6</v>
      </c>
      <c r="G75" s="56">
        <v>440</v>
      </c>
      <c r="H75" s="56">
        <v>440</v>
      </c>
      <c r="I75" s="37" t="s">
        <v>20</v>
      </c>
      <c r="J75" s="37">
        <v>24</v>
      </c>
      <c r="K75" s="58" t="s">
        <v>168</v>
      </c>
      <c r="L75" s="76" t="s">
        <v>227</v>
      </c>
      <c r="M75" s="38">
        <v>7584</v>
      </c>
      <c r="N75" s="38">
        <v>554</v>
      </c>
      <c r="O75" s="53">
        <v>0</v>
      </c>
      <c r="P75" s="43">
        <f t="shared" si="8"/>
        <v>554</v>
      </c>
      <c r="Q75" s="43">
        <f t="shared" si="6"/>
        <v>0</v>
      </c>
      <c r="R75" s="43"/>
      <c r="S75" s="43">
        <f t="shared" si="7"/>
        <v>0</v>
      </c>
      <c r="T75" s="41">
        <f t="shared" si="9"/>
        <v>554</v>
      </c>
    </row>
    <row r="76" spans="1:20" x14ac:dyDescent="0.2">
      <c r="A76" s="34">
        <v>68</v>
      </c>
      <c r="B76" s="34" t="s">
        <v>6</v>
      </c>
      <c r="C76" s="34">
        <v>7</v>
      </c>
      <c r="D76" s="46" t="s">
        <v>107</v>
      </c>
      <c r="E76" s="42">
        <v>47</v>
      </c>
      <c r="F76" s="46" t="s">
        <v>169</v>
      </c>
      <c r="G76" s="56">
        <v>5533</v>
      </c>
      <c r="H76" s="56">
        <v>5508</v>
      </c>
      <c r="I76" s="69" t="s">
        <v>20</v>
      </c>
      <c r="J76" s="37">
        <v>24</v>
      </c>
      <c r="K76" s="58" t="s">
        <v>170</v>
      </c>
      <c r="L76" s="76" t="s">
        <v>228</v>
      </c>
      <c r="M76" s="53">
        <v>8073</v>
      </c>
      <c r="N76" s="38">
        <v>5574</v>
      </c>
      <c r="O76" s="53">
        <v>0</v>
      </c>
      <c r="P76" s="43">
        <f t="shared" si="8"/>
        <v>5574</v>
      </c>
      <c r="Q76" s="43">
        <f t="shared" si="6"/>
        <v>0</v>
      </c>
      <c r="R76" s="43"/>
      <c r="S76" s="43">
        <f t="shared" si="7"/>
        <v>0</v>
      </c>
      <c r="T76" s="41">
        <f t="shared" si="9"/>
        <v>5574</v>
      </c>
    </row>
    <row r="77" spans="1:20" x14ac:dyDescent="0.2">
      <c r="A77" s="34">
        <v>69</v>
      </c>
      <c r="B77" s="34" t="s">
        <v>6</v>
      </c>
      <c r="C77" s="34">
        <v>7</v>
      </c>
      <c r="D77" s="46" t="s">
        <v>111</v>
      </c>
      <c r="E77" s="42">
        <v>14</v>
      </c>
      <c r="F77" s="36"/>
      <c r="G77" s="56">
        <v>5867</v>
      </c>
      <c r="H77" s="56">
        <v>5867</v>
      </c>
      <c r="I77" s="69" t="s">
        <v>20</v>
      </c>
      <c r="J77" s="37">
        <v>37</v>
      </c>
      <c r="K77" s="58" t="s">
        <v>113</v>
      </c>
      <c r="L77" s="73" t="s">
        <v>229</v>
      </c>
      <c r="M77" s="38">
        <v>6505</v>
      </c>
      <c r="N77" s="38">
        <v>5846</v>
      </c>
      <c r="O77" s="38">
        <v>112</v>
      </c>
      <c r="P77" s="43">
        <f t="shared" si="8"/>
        <v>5958</v>
      </c>
      <c r="Q77" s="43">
        <f t="shared" ref="Q77:Q105" si="10">IF($C77=5,SUM($N77+$O77),)</f>
        <v>0</v>
      </c>
      <c r="R77" s="43"/>
      <c r="S77" s="43">
        <f t="shared" ref="S77:S105" si="11">IF($C77=1,SUM($N77+$O77),)</f>
        <v>0</v>
      </c>
      <c r="T77" s="41">
        <f t="shared" si="9"/>
        <v>5958</v>
      </c>
    </row>
    <row r="78" spans="1:20" x14ac:dyDescent="0.2">
      <c r="A78" s="34">
        <v>70</v>
      </c>
      <c r="B78" s="34" t="s">
        <v>6</v>
      </c>
      <c r="C78" s="34">
        <v>7</v>
      </c>
      <c r="D78" s="46" t="s">
        <v>111</v>
      </c>
      <c r="E78" s="42">
        <v>3</v>
      </c>
      <c r="F78" s="36">
        <v>4</v>
      </c>
      <c r="G78" s="56">
        <v>469</v>
      </c>
      <c r="H78" s="56">
        <v>469</v>
      </c>
      <c r="I78" s="69" t="s">
        <v>20</v>
      </c>
      <c r="J78" s="37">
        <v>26</v>
      </c>
      <c r="K78" s="58" t="s">
        <v>112</v>
      </c>
      <c r="L78" s="72" t="s">
        <v>206</v>
      </c>
      <c r="M78" s="38">
        <v>578</v>
      </c>
      <c r="N78" s="38">
        <v>319</v>
      </c>
      <c r="O78" s="38"/>
      <c r="P78" s="43">
        <f t="shared" ref="P78:P105" si="12">IF($C78=7,SUM($N78+$O78),)</f>
        <v>319</v>
      </c>
      <c r="Q78" s="43">
        <f t="shared" si="10"/>
        <v>0</v>
      </c>
      <c r="R78" s="43"/>
      <c r="S78" s="43">
        <f t="shared" si="11"/>
        <v>0</v>
      </c>
      <c r="T78" s="41">
        <f t="shared" si="9"/>
        <v>319</v>
      </c>
    </row>
    <row r="79" spans="1:20" x14ac:dyDescent="0.2">
      <c r="A79" s="34">
        <v>71</v>
      </c>
      <c r="B79" s="34" t="s">
        <v>6</v>
      </c>
      <c r="C79" s="34">
        <v>7</v>
      </c>
      <c r="D79" s="46" t="s">
        <v>111</v>
      </c>
      <c r="E79" s="42">
        <v>53</v>
      </c>
      <c r="F79" s="36">
        <v>55</v>
      </c>
      <c r="G79" s="56">
        <v>916</v>
      </c>
      <c r="H79" s="56">
        <v>916</v>
      </c>
      <c r="I79" s="69" t="s">
        <v>20</v>
      </c>
      <c r="J79" s="37">
        <v>26</v>
      </c>
      <c r="K79" s="58" t="s">
        <v>114</v>
      </c>
      <c r="L79" s="72" t="s">
        <v>206</v>
      </c>
      <c r="M79" s="38">
        <v>936</v>
      </c>
      <c r="N79" s="38">
        <v>921</v>
      </c>
      <c r="O79" s="38">
        <v>38</v>
      </c>
      <c r="P79" s="43">
        <f t="shared" si="12"/>
        <v>959</v>
      </c>
      <c r="Q79" s="43">
        <f t="shared" si="10"/>
        <v>0</v>
      </c>
      <c r="R79" s="43"/>
      <c r="S79" s="43">
        <f t="shared" si="11"/>
        <v>0</v>
      </c>
      <c r="T79" s="41">
        <f t="shared" si="9"/>
        <v>959</v>
      </c>
    </row>
    <row r="80" spans="1:20" x14ac:dyDescent="0.2">
      <c r="A80" s="34">
        <v>72</v>
      </c>
      <c r="B80" s="34" t="s">
        <v>6</v>
      </c>
      <c r="C80" s="34">
        <v>7</v>
      </c>
      <c r="D80" s="46" t="s">
        <v>111</v>
      </c>
      <c r="E80" s="42"/>
      <c r="F80" s="36"/>
      <c r="G80" s="56">
        <v>252</v>
      </c>
      <c r="H80" s="56">
        <v>252</v>
      </c>
      <c r="I80" s="69" t="s">
        <v>20</v>
      </c>
      <c r="J80" s="37">
        <v>26</v>
      </c>
      <c r="K80" s="77" t="s">
        <v>176</v>
      </c>
      <c r="L80" s="78" t="s">
        <v>230</v>
      </c>
      <c r="M80" s="38">
        <v>31157</v>
      </c>
      <c r="N80" s="38">
        <v>283</v>
      </c>
      <c r="O80" s="38">
        <v>28138</v>
      </c>
      <c r="P80" s="43">
        <f t="shared" si="12"/>
        <v>28421</v>
      </c>
      <c r="Q80" s="43">
        <f t="shared" si="10"/>
        <v>0</v>
      </c>
      <c r="R80" s="43"/>
      <c r="S80" s="43">
        <f t="shared" si="11"/>
        <v>0</v>
      </c>
      <c r="T80" s="41">
        <f t="shared" si="9"/>
        <v>28421</v>
      </c>
    </row>
    <row r="81" spans="1:20" x14ac:dyDescent="0.2">
      <c r="A81" s="34">
        <v>73</v>
      </c>
      <c r="B81" s="34" t="s">
        <v>6</v>
      </c>
      <c r="C81" s="34">
        <v>7</v>
      </c>
      <c r="D81" s="46" t="s">
        <v>115</v>
      </c>
      <c r="E81" s="42">
        <v>8</v>
      </c>
      <c r="F81" s="46">
        <v>9</v>
      </c>
      <c r="G81" s="56">
        <v>0</v>
      </c>
      <c r="H81" s="56">
        <v>0</v>
      </c>
      <c r="I81" s="69" t="s">
        <v>20</v>
      </c>
      <c r="J81" s="37">
        <v>25</v>
      </c>
      <c r="K81" s="58" t="s">
        <v>116</v>
      </c>
      <c r="L81" s="72" t="s">
        <v>196</v>
      </c>
      <c r="M81" s="38">
        <v>415</v>
      </c>
      <c r="N81" s="38">
        <v>0</v>
      </c>
      <c r="O81" s="38">
        <v>47</v>
      </c>
      <c r="P81" s="43">
        <f t="shared" si="12"/>
        <v>47</v>
      </c>
      <c r="Q81" s="43">
        <f t="shared" si="10"/>
        <v>0</v>
      </c>
      <c r="R81" s="43"/>
      <c r="S81" s="43">
        <f t="shared" si="11"/>
        <v>0</v>
      </c>
      <c r="T81" s="41">
        <f t="shared" si="9"/>
        <v>47</v>
      </c>
    </row>
    <row r="82" spans="1:20" x14ac:dyDescent="0.2">
      <c r="A82" s="34">
        <v>74</v>
      </c>
      <c r="B82" s="34" t="s">
        <v>6</v>
      </c>
      <c r="C82" s="34">
        <v>7</v>
      </c>
      <c r="D82" s="46" t="s">
        <v>117</v>
      </c>
      <c r="E82" s="42">
        <v>18</v>
      </c>
      <c r="F82" s="36"/>
      <c r="G82" s="56"/>
      <c r="H82" s="56"/>
      <c r="I82" s="69" t="s">
        <v>20</v>
      </c>
      <c r="J82" s="37">
        <v>34</v>
      </c>
      <c r="K82" s="50"/>
      <c r="L82" s="72" t="s">
        <v>231</v>
      </c>
      <c r="M82" s="38"/>
      <c r="N82" s="38"/>
      <c r="O82" s="38">
        <v>618</v>
      </c>
      <c r="P82" s="43">
        <f t="shared" si="12"/>
        <v>618</v>
      </c>
      <c r="Q82" s="43">
        <f t="shared" si="10"/>
        <v>0</v>
      </c>
      <c r="R82" s="43"/>
      <c r="S82" s="43">
        <f t="shared" si="11"/>
        <v>0</v>
      </c>
      <c r="T82" s="41">
        <f t="shared" si="9"/>
        <v>618</v>
      </c>
    </row>
    <row r="83" spans="1:20" x14ac:dyDescent="0.2">
      <c r="A83" s="34">
        <v>75</v>
      </c>
      <c r="B83" s="34" t="s">
        <v>6</v>
      </c>
      <c r="C83" s="34">
        <v>7</v>
      </c>
      <c r="D83" s="46" t="s">
        <v>117</v>
      </c>
      <c r="E83" s="42">
        <v>7</v>
      </c>
      <c r="F83" s="36"/>
      <c r="G83" s="56">
        <v>1625</v>
      </c>
      <c r="H83" s="56">
        <v>1625</v>
      </c>
      <c r="I83" s="69" t="s">
        <v>20</v>
      </c>
      <c r="J83" s="37">
        <v>37</v>
      </c>
      <c r="K83" s="58" t="s">
        <v>118</v>
      </c>
      <c r="L83" s="72" t="s">
        <v>217</v>
      </c>
      <c r="M83" s="38">
        <v>1840</v>
      </c>
      <c r="N83" s="38">
        <v>1783</v>
      </c>
      <c r="O83" s="38">
        <v>70</v>
      </c>
      <c r="P83" s="43">
        <f t="shared" si="12"/>
        <v>1853</v>
      </c>
      <c r="Q83" s="43">
        <f t="shared" si="10"/>
        <v>0</v>
      </c>
      <c r="R83" s="43"/>
      <c r="S83" s="43">
        <f t="shared" si="11"/>
        <v>0</v>
      </c>
      <c r="T83" s="41">
        <f t="shared" si="9"/>
        <v>1853</v>
      </c>
    </row>
    <row r="84" spans="1:20" x14ac:dyDescent="0.2">
      <c r="A84" s="34">
        <v>76</v>
      </c>
      <c r="B84" s="34" t="s">
        <v>6</v>
      </c>
      <c r="C84" s="34">
        <v>7</v>
      </c>
      <c r="D84" s="46" t="s">
        <v>119</v>
      </c>
      <c r="E84" s="42">
        <v>11</v>
      </c>
      <c r="F84" s="46" t="s">
        <v>6</v>
      </c>
      <c r="G84" s="56">
        <v>4831</v>
      </c>
      <c r="H84" s="56">
        <v>4831</v>
      </c>
      <c r="I84" s="69" t="s">
        <v>20</v>
      </c>
      <c r="J84" s="37">
        <v>24</v>
      </c>
      <c r="K84" s="58" t="s">
        <v>122</v>
      </c>
      <c r="L84" s="72" t="s">
        <v>232</v>
      </c>
      <c r="M84" s="38">
        <v>5265</v>
      </c>
      <c r="N84" s="38">
        <v>4438</v>
      </c>
      <c r="O84" s="38">
        <v>137</v>
      </c>
      <c r="P84" s="43">
        <f t="shared" si="12"/>
        <v>4575</v>
      </c>
      <c r="Q84" s="43">
        <f t="shared" si="10"/>
        <v>0</v>
      </c>
      <c r="R84" s="43"/>
      <c r="S84" s="43">
        <f t="shared" si="11"/>
        <v>0</v>
      </c>
      <c r="T84" s="41">
        <f t="shared" si="9"/>
        <v>4575</v>
      </c>
    </row>
    <row r="85" spans="1:20" x14ac:dyDescent="0.2">
      <c r="A85" s="34">
        <v>77</v>
      </c>
      <c r="B85" s="34" t="s">
        <v>6</v>
      </c>
      <c r="C85" s="34">
        <v>7</v>
      </c>
      <c r="D85" s="46" t="s">
        <v>119</v>
      </c>
      <c r="E85" s="42">
        <v>6</v>
      </c>
      <c r="F85" s="36" t="s">
        <v>120</v>
      </c>
      <c r="G85" s="56"/>
      <c r="H85" s="56">
        <v>0</v>
      </c>
      <c r="I85" s="69" t="s">
        <v>20</v>
      </c>
      <c r="J85" s="37">
        <v>24</v>
      </c>
      <c r="K85" s="50" t="s">
        <v>121</v>
      </c>
      <c r="L85" s="72" t="s">
        <v>233</v>
      </c>
      <c r="M85" s="38">
        <v>89</v>
      </c>
      <c r="N85" s="38">
        <v>0</v>
      </c>
      <c r="O85" s="38">
        <v>118</v>
      </c>
      <c r="P85" s="43">
        <f t="shared" si="12"/>
        <v>118</v>
      </c>
      <c r="Q85" s="43">
        <f t="shared" si="10"/>
        <v>0</v>
      </c>
      <c r="R85" s="43"/>
      <c r="S85" s="43">
        <f t="shared" si="11"/>
        <v>0</v>
      </c>
      <c r="T85" s="41">
        <f t="shared" si="9"/>
        <v>118</v>
      </c>
    </row>
    <row r="86" spans="1:20" x14ac:dyDescent="0.2">
      <c r="A86" s="34">
        <v>78</v>
      </c>
      <c r="B86" s="7" t="s">
        <v>6</v>
      </c>
      <c r="C86" s="34">
        <v>7</v>
      </c>
      <c r="D86" s="4" t="s">
        <v>119</v>
      </c>
      <c r="E86" s="5"/>
      <c r="F86" s="4"/>
      <c r="G86" s="79"/>
      <c r="H86" s="56">
        <v>0</v>
      </c>
      <c r="I86" s="80" t="s">
        <v>20</v>
      </c>
      <c r="J86" s="8">
        <v>24</v>
      </c>
      <c r="K86" s="81" t="s">
        <v>123</v>
      </c>
      <c r="L86" s="72" t="s">
        <v>233</v>
      </c>
      <c r="M86" s="9">
        <v>9028</v>
      </c>
      <c r="N86" s="38">
        <v>0</v>
      </c>
      <c r="O86" s="9">
        <v>8925</v>
      </c>
      <c r="P86" s="43">
        <f t="shared" si="12"/>
        <v>8925</v>
      </c>
      <c r="Q86" s="43">
        <f t="shared" si="10"/>
        <v>0</v>
      </c>
      <c r="R86" s="43"/>
      <c r="S86" s="43">
        <f t="shared" si="11"/>
        <v>0</v>
      </c>
      <c r="T86" s="41">
        <f t="shared" si="9"/>
        <v>8925</v>
      </c>
    </row>
    <row r="87" spans="1:20" x14ac:dyDescent="0.2">
      <c r="A87" s="34">
        <v>79</v>
      </c>
      <c r="B87" s="34" t="s">
        <v>6</v>
      </c>
      <c r="C87" s="34">
        <v>7</v>
      </c>
      <c r="D87" s="46" t="s">
        <v>124</v>
      </c>
      <c r="E87" s="42">
        <v>80</v>
      </c>
      <c r="F87" s="36"/>
      <c r="G87" s="56">
        <v>2509</v>
      </c>
      <c r="H87" s="56">
        <v>2509</v>
      </c>
      <c r="I87" s="69" t="s">
        <v>20</v>
      </c>
      <c r="J87" s="37">
        <v>37</v>
      </c>
      <c r="K87" s="58" t="s">
        <v>132</v>
      </c>
      <c r="L87" s="72" t="s">
        <v>222</v>
      </c>
      <c r="M87" s="38">
        <v>3238</v>
      </c>
      <c r="N87" s="38">
        <v>3169</v>
      </c>
      <c r="O87" s="38">
        <v>431</v>
      </c>
      <c r="P87" s="43">
        <f t="shared" si="12"/>
        <v>3600</v>
      </c>
      <c r="Q87" s="43">
        <f t="shared" si="10"/>
        <v>0</v>
      </c>
      <c r="R87" s="43"/>
      <c r="S87" s="43">
        <f t="shared" si="11"/>
        <v>0</v>
      </c>
      <c r="T87" s="41">
        <f t="shared" si="9"/>
        <v>3600</v>
      </c>
    </row>
    <row r="88" spans="1:20" ht="15" x14ac:dyDescent="0.25">
      <c r="A88" s="34">
        <v>80</v>
      </c>
      <c r="B88" s="34" t="s">
        <v>6</v>
      </c>
      <c r="C88" s="34">
        <v>7</v>
      </c>
      <c r="D88" s="46" t="s">
        <v>124</v>
      </c>
      <c r="E88" s="42"/>
      <c r="F88" s="36"/>
      <c r="G88" s="75"/>
      <c r="H88" s="56">
        <v>0</v>
      </c>
      <c r="I88" s="82" t="s">
        <v>20</v>
      </c>
      <c r="J88" s="37" t="s">
        <v>133</v>
      </c>
      <c r="K88" s="58" t="s">
        <v>134</v>
      </c>
      <c r="L88" s="72" t="s">
        <v>234</v>
      </c>
      <c r="M88" s="38">
        <v>25721</v>
      </c>
      <c r="N88" s="38">
        <v>0</v>
      </c>
      <c r="O88" s="6">
        <v>12782</v>
      </c>
      <c r="P88" s="43">
        <f t="shared" si="12"/>
        <v>12782</v>
      </c>
      <c r="Q88" s="43">
        <f t="shared" si="10"/>
        <v>0</v>
      </c>
      <c r="R88" s="43"/>
      <c r="S88" s="43">
        <f t="shared" si="11"/>
        <v>0</v>
      </c>
      <c r="T88" s="41">
        <f t="shared" si="9"/>
        <v>12782</v>
      </c>
    </row>
    <row r="89" spans="1:20" x14ac:dyDescent="0.2">
      <c r="A89" s="34">
        <v>81</v>
      </c>
      <c r="B89" s="34" t="s">
        <v>6</v>
      </c>
      <c r="C89" s="34">
        <v>7</v>
      </c>
      <c r="D89" s="46" t="s">
        <v>124</v>
      </c>
      <c r="E89" s="42">
        <v>79</v>
      </c>
      <c r="F89" s="36"/>
      <c r="G89" s="56">
        <v>1427</v>
      </c>
      <c r="H89" s="56">
        <v>1427</v>
      </c>
      <c r="I89" s="69" t="s">
        <v>20</v>
      </c>
      <c r="J89" s="37">
        <v>37</v>
      </c>
      <c r="K89" s="58" t="s">
        <v>131</v>
      </c>
      <c r="L89" s="72" t="s">
        <v>224</v>
      </c>
      <c r="M89" s="38">
        <v>1427</v>
      </c>
      <c r="N89" s="38">
        <v>1407</v>
      </c>
      <c r="O89" s="38">
        <v>0</v>
      </c>
      <c r="P89" s="43">
        <f t="shared" si="12"/>
        <v>1407</v>
      </c>
      <c r="Q89" s="43">
        <f t="shared" si="10"/>
        <v>0</v>
      </c>
      <c r="R89" s="43"/>
      <c r="S89" s="43">
        <f t="shared" si="11"/>
        <v>0</v>
      </c>
      <c r="T89" s="41">
        <f t="shared" si="9"/>
        <v>1407</v>
      </c>
    </row>
    <row r="90" spans="1:20" x14ac:dyDescent="0.2">
      <c r="A90" s="34">
        <v>82</v>
      </c>
      <c r="B90" s="34" t="s">
        <v>6</v>
      </c>
      <c r="C90" s="34">
        <v>7</v>
      </c>
      <c r="D90" s="46" t="s">
        <v>124</v>
      </c>
      <c r="E90" s="42">
        <v>19</v>
      </c>
      <c r="F90" s="36" t="s">
        <v>125</v>
      </c>
      <c r="G90" s="56">
        <v>397</v>
      </c>
      <c r="H90" s="56">
        <v>397</v>
      </c>
      <c r="I90" s="69" t="s">
        <v>20</v>
      </c>
      <c r="J90" s="37">
        <v>26</v>
      </c>
      <c r="K90" s="58" t="s">
        <v>126</v>
      </c>
      <c r="L90" s="72" t="s">
        <v>199</v>
      </c>
      <c r="M90" s="38">
        <v>397</v>
      </c>
      <c r="N90" s="38">
        <v>308</v>
      </c>
      <c r="O90" s="38">
        <v>0</v>
      </c>
      <c r="P90" s="43">
        <f t="shared" si="12"/>
        <v>308</v>
      </c>
      <c r="Q90" s="43">
        <f t="shared" si="10"/>
        <v>0</v>
      </c>
      <c r="R90" s="43"/>
      <c r="S90" s="43">
        <f t="shared" si="11"/>
        <v>0</v>
      </c>
      <c r="T90" s="41">
        <f t="shared" si="9"/>
        <v>308</v>
      </c>
    </row>
    <row r="91" spans="1:20" x14ac:dyDescent="0.2">
      <c r="A91" s="34">
        <v>83</v>
      </c>
      <c r="B91" s="34" t="s">
        <v>6</v>
      </c>
      <c r="C91" s="34">
        <v>7</v>
      </c>
      <c r="D91" s="46" t="s">
        <v>124</v>
      </c>
      <c r="E91" s="42">
        <v>59</v>
      </c>
      <c r="F91" s="36">
        <v>60</v>
      </c>
      <c r="G91" s="56">
        <v>89</v>
      </c>
      <c r="H91" s="56">
        <v>89</v>
      </c>
      <c r="I91" s="69" t="s">
        <v>20</v>
      </c>
      <c r="J91" s="37">
        <v>26</v>
      </c>
      <c r="K91" s="58" t="s">
        <v>127</v>
      </c>
      <c r="L91" s="72" t="s">
        <v>199</v>
      </c>
      <c r="M91" s="38">
        <v>366</v>
      </c>
      <c r="N91" s="38">
        <v>74</v>
      </c>
      <c r="O91" s="38">
        <v>0</v>
      </c>
      <c r="P91" s="43">
        <f t="shared" si="12"/>
        <v>74</v>
      </c>
      <c r="Q91" s="43">
        <f t="shared" si="10"/>
        <v>0</v>
      </c>
      <c r="R91" s="43"/>
      <c r="S91" s="43">
        <f t="shared" si="11"/>
        <v>0</v>
      </c>
      <c r="T91" s="41">
        <f t="shared" si="9"/>
        <v>74</v>
      </c>
    </row>
    <row r="92" spans="1:20" x14ac:dyDescent="0.2">
      <c r="A92" s="34">
        <v>84</v>
      </c>
      <c r="B92" s="34" t="s">
        <v>6</v>
      </c>
      <c r="C92" s="34">
        <v>7</v>
      </c>
      <c r="D92" s="46" t="s">
        <v>124</v>
      </c>
      <c r="E92" s="42">
        <v>64</v>
      </c>
      <c r="F92" s="36">
        <v>65</v>
      </c>
      <c r="G92" s="56">
        <v>138</v>
      </c>
      <c r="H92" s="56">
        <v>138</v>
      </c>
      <c r="I92" s="69" t="s">
        <v>20</v>
      </c>
      <c r="J92" s="45">
        <v>26</v>
      </c>
      <c r="K92" s="50" t="s">
        <v>128</v>
      </c>
      <c r="L92" s="72" t="s">
        <v>199</v>
      </c>
      <c r="M92" s="38">
        <v>138</v>
      </c>
      <c r="N92" s="38">
        <v>102</v>
      </c>
      <c r="O92" s="38">
        <v>0</v>
      </c>
      <c r="P92" s="43">
        <f t="shared" si="12"/>
        <v>102</v>
      </c>
      <c r="Q92" s="43">
        <f t="shared" si="10"/>
        <v>0</v>
      </c>
      <c r="R92" s="43"/>
      <c r="S92" s="43">
        <f t="shared" si="11"/>
        <v>0</v>
      </c>
      <c r="T92" s="41">
        <f t="shared" si="9"/>
        <v>102</v>
      </c>
    </row>
    <row r="93" spans="1:20" x14ac:dyDescent="0.2">
      <c r="A93" s="34">
        <v>85</v>
      </c>
      <c r="B93" s="34" t="s">
        <v>6</v>
      </c>
      <c r="C93" s="34">
        <v>7</v>
      </c>
      <c r="D93" s="46" t="s">
        <v>124</v>
      </c>
      <c r="E93" s="42">
        <v>66</v>
      </c>
      <c r="F93" s="36" t="s">
        <v>129</v>
      </c>
      <c r="G93" s="56">
        <v>137</v>
      </c>
      <c r="H93" s="56">
        <v>137</v>
      </c>
      <c r="I93" s="69" t="s">
        <v>20</v>
      </c>
      <c r="J93" s="37">
        <v>26</v>
      </c>
      <c r="K93" s="58" t="s">
        <v>130</v>
      </c>
      <c r="L93" s="72" t="s">
        <v>199</v>
      </c>
      <c r="M93" s="38">
        <v>315</v>
      </c>
      <c r="N93" s="38">
        <v>60</v>
      </c>
      <c r="O93" s="38">
        <v>0</v>
      </c>
      <c r="P93" s="43">
        <f t="shared" si="12"/>
        <v>60</v>
      </c>
      <c r="Q93" s="43">
        <f t="shared" si="10"/>
        <v>0</v>
      </c>
      <c r="R93" s="43"/>
      <c r="S93" s="43">
        <f t="shared" si="11"/>
        <v>0</v>
      </c>
      <c r="T93" s="41">
        <f t="shared" si="9"/>
        <v>60</v>
      </c>
    </row>
    <row r="94" spans="1:20" ht="15" x14ac:dyDescent="0.25">
      <c r="A94" s="34">
        <v>86</v>
      </c>
      <c r="B94" s="34" t="s">
        <v>6</v>
      </c>
      <c r="C94" s="34">
        <v>7</v>
      </c>
      <c r="D94" s="46" t="s">
        <v>135</v>
      </c>
      <c r="E94" s="42"/>
      <c r="F94" s="36"/>
      <c r="G94" s="75"/>
      <c r="H94" s="56">
        <v>0</v>
      </c>
      <c r="I94" s="69" t="s">
        <v>20</v>
      </c>
      <c r="J94" s="37">
        <v>26</v>
      </c>
      <c r="K94" s="83" t="s">
        <v>136</v>
      </c>
      <c r="L94" s="72" t="s">
        <v>223</v>
      </c>
      <c r="M94" s="38">
        <v>12244</v>
      </c>
      <c r="N94" s="38">
        <v>0</v>
      </c>
      <c r="O94" s="51">
        <v>3457</v>
      </c>
      <c r="P94" s="43">
        <f t="shared" si="12"/>
        <v>3457</v>
      </c>
      <c r="Q94" s="43">
        <f t="shared" si="10"/>
        <v>0</v>
      </c>
      <c r="R94" s="43"/>
      <c r="S94" s="43">
        <f t="shared" si="11"/>
        <v>0</v>
      </c>
      <c r="T94" s="41">
        <f t="shared" si="9"/>
        <v>3457</v>
      </c>
    </row>
    <row r="95" spans="1:20" ht="15" x14ac:dyDescent="0.25">
      <c r="A95" s="34">
        <v>87</v>
      </c>
      <c r="B95" s="34" t="s">
        <v>6</v>
      </c>
      <c r="C95" s="34">
        <v>7</v>
      </c>
      <c r="D95" s="46" t="s">
        <v>137</v>
      </c>
      <c r="E95" s="42">
        <v>17</v>
      </c>
      <c r="F95" s="36" t="s">
        <v>14</v>
      </c>
      <c r="G95" s="75"/>
      <c r="H95" s="56">
        <v>0</v>
      </c>
      <c r="I95" s="69" t="s">
        <v>20</v>
      </c>
      <c r="J95" s="37">
        <v>37</v>
      </c>
      <c r="K95" s="77" t="s">
        <v>140</v>
      </c>
      <c r="L95" s="78" t="s">
        <v>235</v>
      </c>
      <c r="M95" s="38">
        <v>2922</v>
      </c>
      <c r="N95" s="38">
        <v>0</v>
      </c>
      <c r="O95" s="51">
        <v>3100</v>
      </c>
      <c r="P95" s="43">
        <f t="shared" si="12"/>
        <v>3100</v>
      </c>
      <c r="Q95" s="43">
        <f t="shared" si="10"/>
        <v>0</v>
      </c>
      <c r="R95" s="43"/>
      <c r="S95" s="43">
        <f t="shared" si="11"/>
        <v>0</v>
      </c>
      <c r="T95" s="41">
        <f t="shared" si="9"/>
        <v>3100</v>
      </c>
    </row>
    <row r="96" spans="1:20" x14ac:dyDescent="0.2">
      <c r="A96" s="34">
        <v>88</v>
      </c>
      <c r="B96" s="34" t="s">
        <v>6</v>
      </c>
      <c r="C96" s="34">
        <v>7</v>
      </c>
      <c r="D96" s="46" t="s">
        <v>137</v>
      </c>
      <c r="E96" s="42">
        <v>9</v>
      </c>
      <c r="F96" s="36"/>
      <c r="G96" s="56">
        <v>558</v>
      </c>
      <c r="H96" s="56">
        <v>558</v>
      </c>
      <c r="I96" s="69" t="s">
        <v>20</v>
      </c>
      <c r="J96" s="37">
        <v>37</v>
      </c>
      <c r="K96" s="58" t="s">
        <v>138</v>
      </c>
      <c r="L96" s="72" t="s">
        <v>205</v>
      </c>
      <c r="M96" s="38">
        <v>558</v>
      </c>
      <c r="N96" s="38">
        <v>558</v>
      </c>
      <c r="O96" s="38">
        <v>0</v>
      </c>
      <c r="P96" s="43">
        <f t="shared" si="12"/>
        <v>558</v>
      </c>
      <c r="Q96" s="43">
        <f t="shared" si="10"/>
        <v>0</v>
      </c>
      <c r="R96" s="43"/>
      <c r="S96" s="43">
        <f t="shared" si="11"/>
        <v>0</v>
      </c>
      <c r="T96" s="41">
        <f t="shared" si="9"/>
        <v>558</v>
      </c>
    </row>
    <row r="97" spans="1:20" ht="15" x14ac:dyDescent="0.25">
      <c r="A97" s="34">
        <v>89</v>
      </c>
      <c r="B97" s="34" t="s">
        <v>6</v>
      </c>
      <c r="C97" s="34">
        <v>7</v>
      </c>
      <c r="D97" s="46" t="s">
        <v>137</v>
      </c>
      <c r="E97" s="42">
        <v>1</v>
      </c>
      <c r="F97" s="36" t="s">
        <v>11</v>
      </c>
      <c r="G97" s="75"/>
      <c r="H97" s="56">
        <v>0</v>
      </c>
      <c r="I97" s="69" t="s">
        <v>20</v>
      </c>
      <c r="J97" s="37">
        <v>37</v>
      </c>
      <c r="K97" s="77" t="s">
        <v>139</v>
      </c>
      <c r="L97" s="78" t="s">
        <v>224</v>
      </c>
      <c r="M97" s="38">
        <v>5153</v>
      </c>
      <c r="N97" s="38">
        <v>0</v>
      </c>
      <c r="O97" s="51">
        <v>5162</v>
      </c>
      <c r="P97" s="43">
        <f t="shared" si="12"/>
        <v>5162</v>
      </c>
      <c r="Q97" s="43">
        <f t="shared" si="10"/>
        <v>0</v>
      </c>
      <c r="R97" s="43"/>
      <c r="S97" s="43">
        <f t="shared" si="11"/>
        <v>0</v>
      </c>
      <c r="T97" s="41">
        <f t="shared" si="9"/>
        <v>5162</v>
      </c>
    </row>
    <row r="98" spans="1:20" x14ac:dyDescent="0.2">
      <c r="A98" s="34">
        <v>90</v>
      </c>
      <c r="B98" s="34" t="s">
        <v>6</v>
      </c>
      <c r="C98" s="34">
        <v>7</v>
      </c>
      <c r="D98" s="46" t="s">
        <v>141</v>
      </c>
      <c r="E98" s="42">
        <v>19</v>
      </c>
      <c r="F98" s="36">
        <v>20</v>
      </c>
      <c r="G98" s="56">
        <v>64</v>
      </c>
      <c r="H98" s="56">
        <v>64</v>
      </c>
      <c r="I98" s="69" t="s">
        <v>20</v>
      </c>
      <c r="J98" s="37">
        <v>26</v>
      </c>
      <c r="K98" s="58" t="s">
        <v>142</v>
      </c>
      <c r="L98" s="72" t="s">
        <v>197</v>
      </c>
      <c r="M98" s="38">
        <v>74</v>
      </c>
      <c r="N98" s="38">
        <v>59</v>
      </c>
      <c r="O98" s="38">
        <v>0</v>
      </c>
      <c r="P98" s="43">
        <f t="shared" si="12"/>
        <v>59</v>
      </c>
      <c r="Q98" s="43">
        <f t="shared" si="10"/>
        <v>0</v>
      </c>
      <c r="R98" s="43"/>
      <c r="S98" s="43">
        <f t="shared" si="11"/>
        <v>0</v>
      </c>
      <c r="T98" s="41">
        <f t="shared" si="9"/>
        <v>59</v>
      </c>
    </row>
    <row r="99" spans="1:20" x14ac:dyDescent="0.2">
      <c r="A99" s="34">
        <v>91</v>
      </c>
      <c r="B99" s="34" t="s">
        <v>6</v>
      </c>
      <c r="C99" s="34">
        <v>7</v>
      </c>
      <c r="D99" s="46" t="s">
        <v>143</v>
      </c>
      <c r="E99" s="42"/>
      <c r="F99" s="36"/>
      <c r="G99" s="56"/>
      <c r="H99" s="56">
        <v>0</v>
      </c>
      <c r="I99" s="69" t="s">
        <v>20</v>
      </c>
      <c r="J99" s="37">
        <v>26</v>
      </c>
      <c r="K99" s="58" t="s">
        <v>144</v>
      </c>
      <c r="L99" s="72" t="s">
        <v>197</v>
      </c>
      <c r="M99" s="38">
        <v>4184</v>
      </c>
      <c r="N99" s="38">
        <v>0</v>
      </c>
      <c r="O99" s="38">
        <v>3776</v>
      </c>
      <c r="P99" s="43">
        <f t="shared" si="12"/>
        <v>3776</v>
      </c>
      <c r="Q99" s="43">
        <f t="shared" si="10"/>
        <v>0</v>
      </c>
      <c r="R99" s="43"/>
      <c r="S99" s="43">
        <f t="shared" si="11"/>
        <v>0</v>
      </c>
      <c r="T99" s="41">
        <f t="shared" si="9"/>
        <v>3776</v>
      </c>
    </row>
    <row r="100" spans="1:20" x14ac:dyDescent="0.2">
      <c r="A100" s="34">
        <v>92</v>
      </c>
      <c r="B100" s="34" t="s">
        <v>6</v>
      </c>
      <c r="C100" s="34">
        <v>7</v>
      </c>
      <c r="D100" s="46" t="s">
        <v>145</v>
      </c>
      <c r="E100" s="42">
        <v>1</v>
      </c>
      <c r="F100" s="36">
        <v>4</v>
      </c>
      <c r="G100" s="56">
        <v>879</v>
      </c>
      <c r="H100" s="56">
        <v>879</v>
      </c>
      <c r="I100" s="69" t="s">
        <v>20</v>
      </c>
      <c r="J100" s="37">
        <v>26</v>
      </c>
      <c r="K100" s="58" t="s">
        <v>146</v>
      </c>
      <c r="L100" s="73" t="s">
        <v>236</v>
      </c>
      <c r="M100" s="38">
        <v>984</v>
      </c>
      <c r="N100" s="38">
        <v>912</v>
      </c>
      <c r="O100" s="38">
        <v>0</v>
      </c>
      <c r="P100" s="43">
        <f t="shared" si="12"/>
        <v>912</v>
      </c>
      <c r="Q100" s="43">
        <f t="shared" si="10"/>
        <v>0</v>
      </c>
      <c r="R100" s="43"/>
      <c r="S100" s="43">
        <f t="shared" si="11"/>
        <v>0</v>
      </c>
      <c r="T100" s="41">
        <f t="shared" si="9"/>
        <v>912</v>
      </c>
    </row>
    <row r="101" spans="1:20" x14ac:dyDescent="0.2">
      <c r="A101" s="34">
        <v>93</v>
      </c>
      <c r="B101" s="34" t="s">
        <v>6</v>
      </c>
      <c r="C101" s="34">
        <v>7</v>
      </c>
      <c r="D101" s="46" t="s">
        <v>145</v>
      </c>
      <c r="E101" s="42">
        <v>5</v>
      </c>
      <c r="F101" s="36"/>
      <c r="G101" s="56">
        <v>1258</v>
      </c>
      <c r="H101" s="56">
        <v>1258</v>
      </c>
      <c r="I101" s="69" t="s">
        <v>20</v>
      </c>
      <c r="J101" s="37">
        <v>26</v>
      </c>
      <c r="K101" s="58" t="s">
        <v>147</v>
      </c>
      <c r="L101" s="72" t="s">
        <v>211</v>
      </c>
      <c r="M101" s="38">
        <v>1272</v>
      </c>
      <c r="N101" s="38">
        <v>1250</v>
      </c>
      <c r="O101" s="38">
        <v>58</v>
      </c>
      <c r="P101" s="43">
        <f t="shared" si="12"/>
        <v>1308</v>
      </c>
      <c r="Q101" s="43">
        <f t="shared" si="10"/>
        <v>0</v>
      </c>
      <c r="R101" s="43"/>
      <c r="S101" s="43">
        <f t="shared" si="11"/>
        <v>0</v>
      </c>
      <c r="T101" s="41">
        <f t="shared" si="9"/>
        <v>1308</v>
      </c>
    </row>
    <row r="102" spans="1:20" x14ac:dyDescent="0.2">
      <c r="A102" s="34">
        <v>94</v>
      </c>
      <c r="B102" s="34" t="s">
        <v>6</v>
      </c>
      <c r="C102" s="34">
        <v>7</v>
      </c>
      <c r="D102" s="46" t="s">
        <v>148</v>
      </c>
      <c r="E102" s="42">
        <v>56</v>
      </c>
      <c r="F102" s="36"/>
      <c r="G102" s="56">
        <v>1463</v>
      </c>
      <c r="H102" s="56">
        <v>1446</v>
      </c>
      <c r="I102" s="69" t="s">
        <v>20</v>
      </c>
      <c r="J102" s="37">
        <v>26</v>
      </c>
      <c r="K102" s="58" t="s">
        <v>153</v>
      </c>
      <c r="L102" s="73" t="s">
        <v>199</v>
      </c>
      <c r="M102" s="38">
        <v>1463</v>
      </c>
      <c r="N102" s="38">
        <v>1336</v>
      </c>
      <c r="O102" s="38">
        <v>0</v>
      </c>
      <c r="P102" s="43">
        <f t="shared" si="12"/>
        <v>1336</v>
      </c>
      <c r="Q102" s="43">
        <f t="shared" si="10"/>
        <v>0</v>
      </c>
      <c r="R102" s="43"/>
      <c r="S102" s="43">
        <f t="shared" si="11"/>
        <v>0</v>
      </c>
      <c r="T102" s="41">
        <f t="shared" si="9"/>
        <v>1336</v>
      </c>
    </row>
    <row r="103" spans="1:20" x14ac:dyDescent="0.2">
      <c r="A103" s="34">
        <v>95</v>
      </c>
      <c r="B103" s="34" t="s">
        <v>6</v>
      </c>
      <c r="C103" s="34">
        <v>7</v>
      </c>
      <c r="D103" s="46" t="s">
        <v>148</v>
      </c>
      <c r="E103" s="42">
        <v>38</v>
      </c>
      <c r="F103" s="36" t="s">
        <v>150</v>
      </c>
      <c r="G103" s="56">
        <v>0</v>
      </c>
      <c r="H103" s="56">
        <v>0</v>
      </c>
      <c r="I103" s="69" t="s">
        <v>20</v>
      </c>
      <c r="J103" s="37">
        <v>26.27</v>
      </c>
      <c r="K103" s="58" t="s">
        <v>151</v>
      </c>
      <c r="L103" s="72" t="s">
        <v>237</v>
      </c>
      <c r="M103" s="38">
        <v>8254</v>
      </c>
      <c r="N103" s="38">
        <v>0</v>
      </c>
      <c r="O103" s="38">
        <v>761</v>
      </c>
      <c r="P103" s="43">
        <f t="shared" si="12"/>
        <v>761</v>
      </c>
      <c r="Q103" s="43">
        <f t="shared" si="10"/>
        <v>0</v>
      </c>
      <c r="R103" s="43"/>
      <c r="S103" s="43">
        <f t="shared" si="11"/>
        <v>0</v>
      </c>
      <c r="T103" s="41">
        <f t="shared" si="9"/>
        <v>761</v>
      </c>
    </row>
    <row r="104" spans="1:20" x14ac:dyDescent="0.2">
      <c r="A104" s="34">
        <v>96</v>
      </c>
      <c r="B104" s="34" t="s">
        <v>6</v>
      </c>
      <c r="C104" s="34">
        <v>7</v>
      </c>
      <c r="D104" s="46" t="s">
        <v>148</v>
      </c>
      <c r="E104" s="42">
        <v>42</v>
      </c>
      <c r="F104" s="36"/>
      <c r="G104" s="56">
        <v>2141</v>
      </c>
      <c r="H104" s="56">
        <v>2141</v>
      </c>
      <c r="I104" s="69" t="s">
        <v>20</v>
      </c>
      <c r="J104" s="45">
        <v>26</v>
      </c>
      <c r="K104" s="50" t="s">
        <v>152</v>
      </c>
      <c r="L104" s="72" t="s">
        <v>238</v>
      </c>
      <c r="M104" s="38">
        <v>2141</v>
      </c>
      <c r="N104" s="38">
        <v>2406</v>
      </c>
      <c r="O104" s="38">
        <v>0</v>
      </c>
      <c r="P104" s="43">
        <f t="shared" si="12"/>
        <v>2406</v>
      </c>
      <c r="Q104" s="43">
        <f t="shared" si="10"/>
        <v>0</v>
      </c>
      <c r="R104" s="43"/>
      <c r="S104" s="43">
        <f t="shared" si="11"/>
        <v>0</v>
      </c>
      <c r="T104" s="41">
        <f t="shared" si="9"/>
        <v>2406</v>
      </c>
    </row>
    <row r="105" spans="1:20" x14ac:dyDescent="0.2">
      <c r="A105" s="34">
        <v>97</v>
      </c>
      <c r="B105" s="34" t="s">
        <v>6</v>
      </c>
      <c r="C105" s="34">
        <v>7</v>
      </c>
      <c r="D105" s="46" t="s">
        <v>148</v>
      </c>
      <c r="E105" s="42">
        <v>37</v>
      </c>
      <c r="F105" s="36"/>
      <c r="G105" s="56">
        <v>828</v>
      </c>
      <c r="H105" s="56">
        <v>807</v>
      </c>
      <c r="I105" s="69" t="s">
        <v>20</v>
      </c>
      <c r="J105" s="37">
        <v>27</v>
      </c>
      <c r="K105" s="58" t="s">
        <v>149</v>
      </c>
      <c r="L105" s="72" t="s">
        <v>239</v>
      </c>
      <c r="M105" s="38">
        <v>956</v>
      </c>
      <c r="N105" s="38">
        <v>866</v>
      </c>
      <c r="O105" s="38">
        <v>0</v>
      </c>
      <c r="P105" s="43">
        <f t="shared" si="12"/>
        <v>866</v>
      </c>
      <c r="Q105" s="43">
        <f t="shared" si="10"/>
        <v>0</v>
      </c>
      <c r="R105" s="43"/>
      <c r="S105" s="43">
        <f t="shared" si="11"/>
        <v>0</v>
      </c>
      <c r="T105" s="41">
        <f t="shared" ref="T105:T111" si="13">P105+Q105+R105+S105</f>
        <v>866</v>
      </c>
    </row>
    <row r="106" spans="1:20" x14ac:dyDescent="0.2">
      <c r="A106" s="34">
        <v>98</v>
      </c>
      <c r="B106" s="34" t="s">
        <v>6</v>
      </c>
      <c r="C106" s="34">
        <v>7</v>
      </c>
      <c r="D106" s="46" t="s">
        <v>171</v>
      </c>
      <c r="E106" s="44">
        <v>3</v>
      </c>
      <c r="F106" s="36"/>
      <c r="G106" s="56">
        <v>443</v>
      </c>
      <c r="H106" s="56">
        <v>431</v>
      </c>
      <c r="I106" s="69" t="s">
        <v>20</v>
      </c>
      <c r="J106" s="37">
        <v>24</v>
      </c>
      <c r="K106" s="84" t="s">
        <v>13</v>
      </c>
      <c r="L106" s="71" t="s">
        <v>208</v>
      </c>
      <c r="M106" s="38">
        <v>453</v>
      </c>
      <c r="N106" s="38">
        <v>347</v>
      </c>
      <c r="O106" s="53">
        <v>0</v>
      </c>
      <c r="P106" s="54">
        <v>347</v>
      </c>
      <c r="Q106" s="43">
        <v>0</v>
      </c>
      <c r="R106" s="43"/>
      <c r="S106" s="43">
        <v>0</v>
      </c>
      <c r="T106" s="41">
        <f t="shared" si="13"/>
        <v>347</v>
      </c>
    </row>
    <row r="107" spans="1:20" x14ac:dyDescent="0.2">
      <c r="A107" s="34">
        <v>99</v>
      </c>
      <c r="B107" s="34" t="s">
        <v>6</v>
      </c>
      <c r="C107" s="34">
        <v>7</v>
      </c>
      <c r="D107" s="46" t="s">
        <v>171</v>
      </c>
      <c r="E107" s="42">
        <v>18</v>
      </c>
      <c r="F107" s="36"/>
      <c r="G107" s="56">
        <v>297</v>
      </c>
      <c r="H107" s="56">
        <v>297</v>
      </c>
      <c r="I107" s="69" t="s">
        <v>20</v>
      </c>
      <c r="J107" s="37">
        <v>24</v>
      </c>
      <c r="K107" s="58" t="s">
        <v>172</v>
      </c>
      <c r="L107" s="72" t="s">
        <v>240</v>
      </c>
      <c r="M107" s="53">
        <v>300</v>
      </c>
      <c r="N107" s="38">
        <v>0</v>
      </c>
      <c r="O107" s="53">
        <v>14</v>
      </c>
      <c r="P107" s="43">
        <v>14</v>
      </c>
      <c r="Q107" s="43">
        <v>0</v>
      </c>
      <c r="R107" s="43"/>
      <c r="S107" s="43">
        <v>0</v>
      </c>
      <c r="T107" s="41">
        <f t="shared" si="13"/>
        <v>14</v>
      </c>
    </row>
    <row r="108" spans="1:20" x14ac:dyDescent="0.2">
      <c r="A108" s="34">
        <v>100</v>
      </c>
      <c r="B108" s="34" t="s">
        <v>6</v>
      </c>
      <c r="C108" s="34">
        <v>7</v>
      </c>
      <c r="D108" s="46" t="s">
        <v>171</v>
      </c>
      <c r="E108" s="42">
        <v>23</v>
      </c>
      <c r="F108" s="36"/>
      <c r="G108" s="56">
        <v>1228</v>
      </c>
      <c r="H108" s="56">
        <v>1213</v>
      </c>
      <c r="I108" s="69" t="s">
        <v>20</v>
      </c>
      <c r="J108" s="37">
        <v>24</v>
      </c>
      <c r="K108" s="58" t="s">
        <v>173</v>
      </c>
      <c r="L108" s="72" t="s">
        <v>240</v>
      </c>
      <c r="M108" s="53">
        <v>1563</v>
      </c>
      <c r="N108" s="38">
        <v>1162</v>
      </c>
      <c r="O108" s="53">
        <v>0</v>
      </c>
      <c r="P108" s="43">
        <v>1162</v>
      </c>
      <c r="Q108" s="43">
        <v>0</v>
      </c>
      <c r="R108" s="43"/>
      <c r="S108" s="43">
        <v>0</v>
      </c>
      <c r="T108" s="41">
        <f t="shared" si="13"/>
        <v>1162</v>
      </c>
    </row>
    <row r="109" spans="1:20" x14ac:dyDescent="0.2">
      <c r="A109" s="34">
        <v>101</v>
      </c>
      <c r="B109" s="34" t="s">
        <v>6</v>
      </c>
      <c r="C109" s="34">
        <v>7</v>
      </c>
      <c r="D109" s="46" t="s">
        <v>154</v>
      </c>
      <c r="E109" s="42">
        <v>9</v>
      </c>
      <c r="F109" s="36" t="s">
        <v>7</v>
      </c>
      <c r="G109" s="56">
        <v>529</v>
      </c>
      <c r="H109" s="56">
        <v>529</v>
      </c>
      <c r="I109" s="69" t="s">
        <v>20</v>
      </c>
      <c r="J109" s="37">
        <v>24</v>
      </c>
      <c r="K109" s="58" t="s">
        <v>155</v>
      </c>
      <c r="L109" s="72" t="s">
        <v>241</v>
      </c>
      <c r="M109" s="38">
        <v>1054</v>
      </c>
      <c r="N109" s="38">
        <v>709</v>
      </c>
      <c r="O109" s="38">
        <v>0</v>
      </c>
      <c r="P109" s="43">
        <f>IF($C109=7,SUM($N109+$O109),)</f>
        <v>709</v>
      </c>
      <c r="Q109" s="43">
        <f>IF($C109=5,SUM($N109+$O109),)</f>
        <v>0</v>
      </c>
      <c r="R109" s="43"/>
      <c r="S109" s="43">
        <f>IF($C109=1,SUM($N109+$O109),)</f>
        <v>0</v>
      </c>
      <c r="T109" s="41">
        <f t="shared" si="13"/>
        <v>709</v>
      </c>
    </row>
    <row r="110" spans="1:20" x14ac:dyDescent="0.2">
      <c r="A110" s="34">
        <v>102</v>
      </c>
      <c r="B110" s="34" t="s">
        <v>6</v>
      </c>
      <c r="C110" s="34">
        <v>7</v>
      </c>
      <c r="D110" s="46" t="s">
        <v>156</v>
      </c>
      <c r="E110" s="42">
        <v>2</v>
      </c>
      <c r="F110" s="36"/>
      <c r="G110" s="56">
        <v>2008</v>
      </c>
      <c r="H110" s="56">
        <v>2008</v>
      </c>
      <c r="I110" s="69" t="s">
        <v>20</v>
      </c>
      <c r="J110" s="37">
        <v>25</v>
      </c>
      <c r="K110" s="58" t="s">
        <v>157</v>
      </c>
      <c r="L110" s="72" t="s">
        <v>194</v>
      </c>
      <c r="M110" s="38">
        <v>4691</v>
      </c>
      <c r="N110" s="38">
        <v>1837</v>
      </c>
      <c r="O110" s="38">
        <v>384</v>
      </c>
      <c r="P110" s="43">
        <f>IF($C110=7,SUM($N110+$O110),)</f>
        <v>2221</v>
      </c>
      <c r="Q110" s="43">
        <f>IF($C110=5,SUM($N110+$O110),)</f>
        <v>0</v>
      </c>
      <c r="R110" s="43"/>
      <c r="S110" s="43">
        <f>IF($C110=1,SUM($N110+$O110),)</f>
        <v>0</v>
      </c>
      <c r="T110" s="41">
        <f t="shared" si="13"/>
        <v>2221</v>
      </c>
    </row>
    <row r="111" spans="1:20" x14ac:dyDescent="0.2">
      <c r="A111" s="34">
        <v>103</v>
      </c>
      <c r="B111" s="34" t="s">
        <v>6</v>
      </c>
      <c r="C111" s="34">
        <v>7</v>
      </c>
      <c r="D111" s="46" t="s">
        <v>177</v>
      </c>
      <c r="E111" s="42"/>
      <c r="F111" s="36"/>
      <c r="G111" s="56">
        <v>12342</v>
      </c>
      <c r="H111" s="56"/>
      <c r="I111" s="69" t="s">
        <v>20</v>
      </c>
      <c r="J111" s="37">
        <v>34</v>
      </c>
      <c r="K111" s="58" t="s">
        <v>165</v>
      </c>
      <c r="L111" s="72" t="s">
        <v>231</v>
      </c>
      <c r="M111" s="38">
        <v>12342</v>
      </c>
      <c r="N111" s="38">
        <v>386</v>
      </c>
      <c r="O111" s="38"/>
      <c r="P111" s="43">
        <f>IF($C111=7,SUM($N111+$O111),)</f>
        <v>386</v>
      </c>
      <c r="Q111" s="43"/>
      <c r="R111" s="43"/>
      <c r="S111" s="43"/>
      <c r="T111" s="41">
        <f t="shared" si="13"/>
        <v>386</v>
      </c>
    </row>
  </sheetData>
  <mergeCells count="2">
    <mergeCell ref="H1:I1"/>
    <mergeCell ref="E6:F6"/>
  </mergeCells>
  <phoneticPr fontId="5" type="noConversion"/>
  <conditionalFormatting sqref="T9:T111">
    <cfRule type="cellIs" dxfId="2" priority="1" operator="greaterThan">
      <formula>8000</formula>
    </cfRule>
    <cfRule type="cellIs" dxfId="1" priority="2" operator="between">
      <formula>1000</formula>
      <formula>8001</formula>
    </cfRule>
    <cfRule type="cellIs" dxfId="0" priority="3" operator="between">
      <formula>1</formula>
      <formula>1001</formula>
    </cfRule>
  </conditionalFormatting>
  <pageMargins left="0.31496062992125984" right="0.31496062992125984" top="0.74803149606299213" bottom="0.74803149606299213" header="0.31496062992125984" footer="0.31496062992125984"/>
  <pageSetup paperSize="9" scale="84" orientation="landscape" r:id="rId1"/>
  <headerFooter>
    <oddFooter>&amp;CStrona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0"/>
  <sheetViews>
    <sheetView view="pageLayout" zoomScaleNormal="100" workbookViewId="0">
      <selection activeCell="B7" sqref="B7"/>
    </sheetView>
  </sheetViews>
  <sheetFormatPr defaultRowHeight="12.75" x14ac:dyDescent="0.2"/>
  <cols>
    <col min="1" max="1" width="4.85546875" customWidth="1"/>
    <col min="2" max="2" width="6.28515625" customWidth="1"/>
    <col min="3" max="3" width="5.5703125" customWidth="1"/>
    <col min="5" max="5" width="6.85546875" customWidth="1"/>
    <col min="6" max="6" width="5.140625" customWidth="1"/>
    <col min="7" max="7" width="7.85546875" customWidth="1"/>
    <col min="8" max="8" width="7.5703125" customWidth="1"/>
    <col min="9" max="9" width="10.42578125" customWidth="1"/>
    <col min="17" max="17" width="8.5703125" customWidth="1"/>
  </cols>
  <sheetData>
    <row r="1" spans="1:20" x14ac:dyDescent="0.2">
      <c r="K1" s="13"/>
    </row>
    <row r="4" spans="1:20" x14ac:dyDescent="0.2">
      <c r="F4" s="85" t="s">
        <v>245</v>
      </c>
      <c r="G4" s="85"/>
      <c r="H4" s="85"/>
      <c r="I4" s="85"/>
      <c r="J4" s="85"/>
      <c r="K4" s="85"/>
      <c r="L4" s="85"/>
      <c r="M4" s="85"/>
    </row>
    <row r="5" spans="1:20" x14ac:dyDescent="0.2">
      <c r="A5" s="1"/>
      <c r="B5" s="3"/>
      <c r="C5" s="3"/>
      <c r="D5" s="3"/>
      <c r="E5" s="3"/>
      <c r="F5" s="3"/>
      <c r="G5" s="3"/>
      <c r="H5" s="1"/>
      <c r="I5" s="3"/>
      <c r="J5" s="2"/>
      <c r="K5" s="3"/>
    </row>
    <row r="7" spans="1:20" ht="75.75" x14ac:dyDescent="0.2">
      <c r="A7" s="14" t="s">
        <v>8</v>
      </c>
      <c r="B7" s="15" t="s">
        <v>247</v>
      </c>
      <c r="C7" s="60" t="s">
        <v>182</v>
      </c>
      <c r="D7" s="16" t="s">
        <v>0</v>
      </c>
      <c r="E7" s="96" t="s">
        <v>1</v>
      </c>
      <c r="F7" s="96"/>
      <c r="G7" s="30" t="s">
        <v>183</v>
      </c>
      <c r="H7" s="30" t="s">
        <v>184</v>
      </c>
      <c r="I7" s="17" t="s">
        <v>2</v>
      </c>
      <c r="J7" s="18" t="s">
        <v>3</v>
      </c>
      <c r="K7" s="19" t="s">
        <v>4</v>
      </c>
      <c r="L7" s="61" t="s">
        <v>185</v>
      </c>
      <c r="M7" s="62" t="s">
        <v>186</v>
      </c>
      <c r="N7" s="20" t="s">
        <v>178</v>
      </c>
      <c r="O7" s="21" t="s">
        <v>179</v>
      </c>
      <c r="P7" s="22" t="s">
        <v>174</v>
      </c>
      <c r="Q7" s="22" t="s">
        <v>175</v>
      </c>
      <c r="R7" s="22" t="s">
        <v>180</v>
      </c>
      <c r="S7" s="22" t="s">
        <v>181</v>
      </c>
      <c r="T7" s="23" t="s">
        <v>187</v>
      </c>
    </row>
    <row r="8" spans="1:20" x14ac:dyDescent="0.2">
      <c r="A8" s="24">
        <v>1</v>
      </c>
      <c r="B8" s="25">
        <v>2</v>
      </c>
      <c r="C8" s="26">
        <v>3</v>
      </c>
      <c r="D8" s="63">
        <v>4</v>
      </c>
      <c r="E8" s="24">
        <v>5</v>
      </c>
      <c r="F8" s="24">
        <v>6</v>
      </c>
      <c r="G8" s="64">
        <v>7</v>
      </c>
      <c r="H8" s="64">
        <v>8</v>
      </c>
      <c r="I8" s="65">
        <v>9</v>
      </c>
      <c r="J8" s="27">
        <v>10</v>
      </c>
      <c r="K8" s="55" t="s">
        <v>188</v>
      </c>
      <c r="L8" s="66" t="s">
        <v>189</v>
      </c>
      <c r="M8" s="67">
        <v>13</v>
      </c>
      <c r="N8" s="28">
        <v>14</v>
      </c>
      <c r="O8" s="29">
        <v>15</v>
      </c>
      <c r="P8" s="28">
        <v>16</v>
      </c>
      <c r="Q8" s="29">
        <v>17</v>
      </c>
      <c r="R8" s="28">
        <v>18</v>
      </c>
      <c r="S8" s="29">
        <v>19</v>
      </c>
      <c r="T8" s="28">
        <v>20</v>
      </c>
    </row>
    <row r="9" spans="1:20" x14ac:dyDescent="0.2">
      <c r="A9" s="24"/>
      <c r="B9" s="25"/>
      <c r="C9" s="26"/>
      <c r="D9" s="32" t="s">
        <v>5</v>
      </c>
      <c r="E9" s="31"/>
      <c r="F9" s="32"/>
      <c r="G9" s="32">
        <f>SUM(G10:G6846)</f>
        <v>23633</v>
      </c>
      <c r="H9" s="32">
        <f>SUM(H10:H6846)</f>
        <v>0</v>
      </c>
      <c r="I9" s="65"/>
      <c r="J9" s="27"/>
      <c r="K9" s="55"/>
      <c r="L9" s="66"/>
      <c r="M9" s="68"/>
      <c r="N9" s="33">
        <f t="shared" ref="N9:T9" si="0">SUBTOTAL(9,N10:N6846)</f>
        <v>19482</v>
      </c>
      <c r="O9" s="33">
        <f t="shared" si="0"/>
        <v>4151</v>
      </c>
      <c r="P9" s="33">
        <f t="shared" si="0"/>
        <v>23633</v>
      </c>
      <c r="Q9" s="33">
        <f t="shared" si="0"/>
        <v>0</v>
      </c>
      <c r="R9" s="33">
        <f t="shared" si="0"/>
        <v>0</v>
      </c>
      <c r="S9" s="33">
        <f t="shared" si="0"/>
        <v>0</v>
      </c>
      <c r="T9" s="33">
        <f t="shared" si="0"/>
        <v>23633</v>
      </c>
    </row>
    <row r="10" spans="1:20" ht="15" x14ac:dyDescent="0.25">
      <c r="A10" s="34">
        <v>1</v>
      </c>
      <c r="B10" s="86" t="s">
        <v>242</v>
      </c>
      <c r="C10" s="37">
        <v>7</v>
      </c>
      <c r="D10" s="87" t="s">
        <v>243</v>
      </c>
      <c r="E10" s="35"/>
      <c r="F10" s="36"/>
      <c r="G10" s="56">
        <v>23633</v>
      </c>
      <c r="H10" s="88"/>
      <c r="I10" s="89" t="s">
        <v>17</v>
      </c>
      <c r="J10" s="90">
        <v>26</v>
      </c>
      <c r="K10" s="91" t="s">
        <v>244</v>
      </c>
      <c r="L10" s="92"/>
      <c r="M10" s="69">
        <v>23633</v>
      </c>
      <c r="N10" s="69">
        <v>19482</v>
      </c>
      <c r="O10" s="93">
        <v>4151</v>
      </c>
      <c r="P10" s="94">
        <f>IF($C10=7,SUM($N10+$O10),)</f>
        <v>23633</v>
      </c>
      <c r="Q10" s="92"/>
      <c r="R10" s="92"/>
      <c r="S10" s="92"/>
      <c r="T10" s="41">
        <f>P10+Q10+S10</f>
        <v>23633</v>
      </c>
    </row>
  </sheetData>
  <mergeCells count="1">
    <mergeCell ref="E7:F7"/>
  </mergeCells>
  <pageMargins left="0.7" right="0.7" top="0.75" bottom="0.75" header="0.3" footer="0.3"/>
  <pageSetup paperSize="9" scale="78" orientation="landscape" r:id="rId1"/>
  <headerFooter>
    <oddFooter>&amp;CStrona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</vt:lpstr>
      <vt:lpstr>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eko-mpalczynski</dc:creator>
  <cp:lastModifiedBy>Łukasz Purgal</cp:lastModifiedBy>
  <cp:lastPrinted>2023-04-27T11:09:00Z</cp:lastPrinted>
  <dcterms:created xsi:type="dcterms:W3CDTF">2015-03-27T10:52:59Z</dcterms:created>
  <dcterms:modified xsi:type="dcterms:W3CDTF">2024-09-23T08:46:47Z</dcterms:modified>
</cp:coreProperties>
</file>