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-dhrywna\Desktop\"/>
    </mc:Choice>
  </mc:AlternateContent>
  <xr:revisionPtr revIDLastSave="0" documentId="13_ncr:1_{67A1CA09-0688-4CDD-ABB3-8B35152DAB4C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A" sheetId="5" r:id="rId1"/>
    <sheet name="B" sheetId="3" r:id="rId2"/>
    <sheet name="U 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" i="6" l="1"/>
  <c r="N41" i="6"/>
  <c r="M41" i="6"/>
  <c r="L41" i="6"/>
  <c r="P41" i="6" s="1"/>
  <c r="O40" i="6"/>
  <c r="N40" i="6"/>
  <c r="M40" i="6"/>
  <c r="L40" i="6"/>
  <c r="P40" i="6" s="1"/>
  <c r="O39" i="6"/>
  <c r="N39" i="6"/>
  <c r="M39" i="6"/>
  <c r="L39" i="6"/>
  <c r="O38" i="6"/>
  <c r="N38" i="6"/>
  <c r="M38" i="6"/>
  <c r="L38" i="6"/>
  <c r="P38" i="6" s="1"/>
  <c r="O37" i="6"/>
  <c r="N37" i="6"/>
  <c r="M37" i="6"/>
  <c r="L37" i="6"/>
  <c r="O36" i="6"/>
  <c r="N36" i="6"/>
  <c r="M36" i="6"/>
  <c r="L36" i="6"/>
  <c r="O35" i="6"/>
  <c r="N35" i="6"/>
  <c r="M35" i="6"/>
  <c r="L35" i="6"/>
  <c r="P35" i="6" s="1"/>
  <c r="O34" i="6"/>
  <c r="N34" i="6"/>
  <c r="M34" i="6"/>
  <c r="L34" i="6"/>
  <c r="P34" i="6" s="1"/>
  <c r="O33" i="6"/>
  <c r="N33" i="6"/>
  <c r="M33" i="6"/>
  <c r="L33" i="6"/>
  <c r="O32" i="6"/>
  <c r="N32" i="6"/>
  <c r="M32" i="6"/>
  <c r="L32" i="6"/>
  <c r="O31" i="6"/>
  <c r="N31" i="6"/>
  <c r="M31" i="6"/>
  <c r="L31" i="6"/>
  <c r="P31" i="6" s="1"/>
  <c r="O30" i="6"/>
  <c r="N30" i="6"/>
  <c r="M30" i="6"/>
  <c r="L30" i="6"/>
  <c r="O29" i="6"/>
  <c r="N29" i="6"/>
  <c r="M29" i="6"/>
  <c r="L29" i="6"/>
  <c r="O28" i="6"/>
  <c r="N28" i="6"/>
  <c r="M28" i="6"/>
  <c r="L28" i="6"/>
  <c r="P28" i="6" s="1"/>
  <c r="O27" i="6"/>
  <c r="P27" i="6" s="1"/>
  <c r="N27" i="6"/>
  <c r="M27" i="6"/>
  <c r="L27" i="6"/>
  <c r="O26" i="6"/>
  <c r="N26" i="6"/>
  <c r="M26" i="6"/>
  <c r="L26" i="6"/>
  <c r="O25" i="6"/>
  <c r="N25" i="6"/>
  <c r="M25" i="6"/>
  <c r="L25" i="6"/>
  <c r="O24" i="6"/>
  <c r="N24" i="6"/>
  <c r="M24" i="6"/>
  <c r="L24" i="6"/>
  <c r="O23" i="6"/>
  <c r="N23" i="6"/>
  <c r="M23" i="6"/>
  <c r="L23" i="6"/>
  <c r="O22" i="6"/>
  <c r="N22" i="6"/>
  <c r="M22" i="6"/>
  <c r="L22" i="6"/>
  <c r="P22" i="6" s="1"/>
  <c r="O21" i="6"/>
  <c r="N21" i="6"/>
  <c r="M21" i="6"/>
  <c r="L21" i="6"/>
  <c r="O20" i="6"/>
  <c r="N20" i="6"/>
  <c r="M20" i="6"/>
  <c r="L20" i="6"/>
  <c r="O19" i="6"/>
  <c r="N19" i="6"/>
  <c r="M19" i="6"/>
  <c r="L19" i="6"/>
  <c r="P19" i="6" s="1"/>
  <c r="O18" i="6"/>
  <c r="N18" i="6"/>
  <c r="M18" i="6"/>
  <c r="L18" i="6"/>
  <c r="P17" i="6"/>
  <c r="O17" i="6"/>
  <c r="N17" i="6"/>
  <c r="M17" i="6"/>
  <c r="L17" i="6"/>
  <c r="O16" i="6"/>
  <c r="N16" i="6"/>
  <c r="M16" i="6"/>
  <c r="L16" i="6"/>
  <c r="O15" i="6"/>
  <c r="N15" i="6"/>
  <c r="M15" i="6"/>
  <c r="L15" i="6"/>
  <c r="O14" i="6"/>
  <c r="N14" i="6"/>
  <c r="M14" i="6"/>
  <c r="L14" i="6"/>
  <c r="O13" i="6"/>
  <c r="N13" i="6"/>
  <c r="M13" i="6"/>
  <c r="P13" i="6" s="1"/>
  <c r="L13" i="6"/>
  <c r="O12" i="6"/>
  <c r="N12" i="6"/>
  <c r="M12" i="6"/>
  <c r="L12" i="6"/>
  <c r="O11" i="6"/>
  <c r="N11" i="6"/>
  <c r="M11" i="6"/>
  <c r="L11" i="6"/>
  <c r="O10" i="6"/>
  <c r="N10" i="6"/>
  <c r="N8" i="6" s="1"/>
  <c r="M10" i="6"/>
  <c r="L10" i="6"/>
  <c r="P10" i="6" s="1"/>
  <c r="O9" i="6"/>
  <c r="N9" i="6"/>
  <c r="M9" i="6"/>
  <c r="L9" i="6"/>
  <c r="K8" i="6"/>
  <c r="J8" i="6"/>
  <c r="O8" i="6" l="1"/>
  <c r="P36" i="6"/>
  <c r="P16" i="6"/>
  <c r="P39" i="6"/>
  <c r="P11" i="6"/>
  <c r="P14" i="6"/>
  <c r="P37" i="6"/>
  <c r="M8" i="6"/>
  <c r="P23" i="6"/>
  <c r="P26" i="6"/>
  <c r="P29" i="6"/>
  <c r="P25" i="6"/>
  <c r="L8" i="6"/>
  <c r="P20" i="6"/>
  <c r="P32" i="6"/>
  <c r="P18" i="6"/>
  <c r="P21" i="6"/>
  <c r="P12" i="6"/>
  <c r="P24" i="6"/>
  <c r="P30" i="6"/>
  <c r="P33" i="6"/>
  <c r="P15" i="6"/>
  <c r="P9" i="6"/>
  <c r="P8" i="6" l="1"/>
  <c r="L67" i="5"/>
  <c r="P67" i="5" s="1"/>
  <c r="M67" i="5"/>
  <c r="N67" i="5"/>
  <c r="O67" i="5"/>
  <c r="O103" i="3"/>
  <c r="N103" i="3"/>
  <c r="M103" i="3"/>
  <c r="L103" i="3"/>
  <c r="P103" i="3" s="1"/>
  <c r="O102" i="3"/>
  <c r="N102" i="3"/>
  <c r="M102" i="3"/>
  <c r="L102" i="3"/>
  <c r="P102" i="3" s="1"/>
  <c r="O101" i="3"/>
  <c r="N101" i="3"/>
  <c r="M101" i="3"/>
  <c r="L101" i="3"/>
  <c r="O100" i="3"/>
  <c r="N100" i="3"/>
  <c r="M100" i="3"/>
  <c r="L100" i="3"/>
  <c r="O99" i="3"/>
  <c r="N99" i="3"/>
  <c r="M99" i="3"/>
  <c r="L99" i="3"/>
  <c r="O98" i="3"/>
  <c r="N98" i="3"/>
  <c r="M98" i="3"/>
  <c r="L98" i="3"/>
  <c r="P98" i="3" s="1"/>
  <c r="O97" i="3"/>
  <c r="N97" i="3"/>
  <c r="M97" i="3"/>
  <c r="L97" i="3"/>
  <c r="P97" i="3" s="1"/>
  <c r="O96" i="3"/>
  <c r="N96" i="3"/>
  <c r="M96" i="3"/>
  <c r="L96" i="3"/>
  <c r="P96" i="3" s="1"/>
  <c r="O95" i="3"/>
  <c r="N95" i="3"/>
  <c r="M95" i="3"/>
  <c r="L95" i="3"/>
  <c r="O94" i="3"/>
  <c r="N94" i="3"/>
  <c r="M94" i="3"/>
  <c r="L94" i="3"/>
  <c r="O93" i="3"/>
  <c r="N93" i="3"/>
  <c r="M93" i="3"/>
  <c r="L93" i="3"/>
  <c r="O92" i="3"/>
  <c r="N92" i="3"/>
  <c r="M92" i="3"/>
  <c r="L92" i="3"/>
  <c r="O91" i="3"/>
  <c r="N91" i="3"/>
  <c r="M91" i="3"/>
  <c r="L91" i="3"/>
  <c r="P91" i="3" s="1"/>
  <c r="O90" i="3"/>
  <c r="N90" i="3"/>
  <c r="M90" i="3"/>
  <c r="L90" i="3"/>
  <c r="O89" i="3"/>
  <c r="N89" i="3"/>
  <c r="M89" i="3"/>
  <c r="L89" i="3"/>
  <c r="O88" i="3"/>
  <c r="N88" i="3"/>
  <c r="M88" i="3"/>
  <c r="L88" i="3"/>
  <c r="P88" i="3" s="1"/>
  <c r="O87" i="3"/>
  <c r="N87" i="3"/>
  <c r="M87" i="3"/>
  <c r="L87" i="3"/>
  <c r="O86" i="3"/>
  <c r="N86" i="3"/>
  <c r="M86" i="3"/>
  <c r="L86" i="3"/>
  <c r="O85" i="3"/>
  <c r="N85" i="3"/>
  <c r="M85" i="3"/>
  <c r="L85" i="3"/>
  <c r="P85" i="3" s="1"/>
  <c r="O84" i="3"/>
  <c r="N84" i="3"/>
  <c r="M84" i="3"/>
  <c r="L84" i="3"/>
  <c r="P84" i="3" s="1"/>
  <c r="O83" i="3"/>
  <c r="N83" i="3"/>
  <c r="M83" i="3"/>
  <c r="L83" i="3"/>
  <c r="O82" i="3"/>
  <c r="N82" i="3"/>
  <c r="M82" i="3"/>
  <c r="L82" i="3"/>
  <c r="O81" i="3"/>
  <c r="N81" i="3"/>
  <c r="M81" i="3"/>
  <c r="L81" i="3"/>
  <c r="P81" i="3" s="1"/>
  <c r="O80" i="3"/>
  <c r="N80" i="3"/>
  <c r="M80" i="3"/>
  <c r="L80" i="3"/>
  <c r="O79" i="3"/>
  <c r="N79" i="3"/>
  <c r="M79" i="3"/>
  <c r="L79" i="3"/>
  <c r="O78" i="3"/>
  <c r="N78" i="3"/>
  <c r="M78" i="3"/>
  <c r="L78" i="3"/>
  <c r="P78" i="3" s="1"/>
  <c r="O77" i="3"/>
  <c r="N77" i="3"/>
  <c r="M77" i="3"/>
  <c r="L77" i="3"/>
  <c r="O76" i="3"/>
  <c r="N76" i="3"/>
  <c r="M76" i="3"/>
  <c r="L76" i="3"/>
  <c r="O75" i="3"/>
  <c r="N75" i="3"/>
  <c r="M75" i="3"/>
  <c r="L75" i="3"/>
  <c r="O74" i="3"/>
  <c r="N74" i="3"/>
  <c r="M74" i="3"/>
  <c r="L74" i="3"/>
  <c r="O73" i="3"/>
  <c r="N73" i="3"/>
  <c r="M73" i="3"/>
  <c r="L73" i="3"/>
  <c r="O72" i="3"/>
  <c r="N72" i="3"/>
  <c r="M72" i="3"/>
  <c r="L72" i="3"/>
  <c r="P72" i="3" s="1"/>
  <c r="O71" i="3"/>
  <c r="N71" i="3"/>
  <c r="M71" i="3"/>
  <c r="L71" i="3"/>
  <c r="O70" i="3"/>
  <c r="N70" i="3"/>
  <c r="M70" i="3"/>
  <c r="L70" i="3"/>
  <c r="O69" i="3"/>
  <c r="N69" i="3"/>
  <c r="M69" i="3"/>
  <c r="L69" i="3"/>
  <c r="P69" i="3" s="1"/>
  <c r="O68" i="3"/>
  <c r="N68" i="3"/>
  <c r="M68" i="3"/>
  <c r="L68" i="3"/>
  <c r="O67" i="3"/>
  <c r="N67" i="3"/>
  <c r="M67" i="3"/>
  <c r="L67" i="3"/>
  <c r="P67" i="3" s="1"/>
  <c r="P66" i="3"/>
  <c r="O65" i="3"/>
  <c r="N65" i="3"/>
  <c r="M65" i="3"/>
  <c r="L65" i="3"/>
  <c r="P65" i="3" s="1"/>
  <c r="O64" i="3"/>
  <c r="N64" i="3"/>
  <c r="M64" i="3"/>
  <c r="L64" i="3"/>
  <c r="O63" i="3"/>
  <c r="N63" i="3"/>
  <c r="M63" i="3"/>
  <c r="L63" i="3"/>
  <c r="P63" i="3" s="1"/>
  <c r="O62" i="3"/>
  <c r="N62" i="3"/>
  <c r="M62" i="3"/>
  <c r="L62" i="3"/>
  <c r="O61" i="3"/>
  <c r="N61" i="3"/>
  <c r="M61" i="3"/>
  <c r="L61" i="3"/>
  <c r="O60" i="3"/>
  <c r="N60" i="3"/>
  <c r="M60" i="3"/>
  <c r="L60" i="3"/>
  <c r="P60" i="3" s="1"/>
  <c r="O59" i="3"/>
  <c r="N59" i="3"/>
  <c r="M59" i="3"/>
  <c r="L59" i="3"/>
  <c r="O58" i="3"/>
  <c r="N58" i="3"/>
  <c r="M58" i="3"/>
  <c r="L58" i="3"/>
  <c r="O57" i="3"/>
  <c r="N57" i="3"/>
  <c r="M57" i="3"/>
  <c r="L57" i="3"/>
  <c r="O56" i="3"/>
  <c r="N56" i="3"/>
  <c r="M56" i="3"/>
  <c r="L56" i="3"/>
  <c r="O55" i="3"/>
  <c r="N55" i="3"/>
  <c r="M55" i="3"/>
  <c r="L55" i="3"/>
  <c r="O54" i="3"/>
  <c r="N54" i="3"/>
  <c r="M54" i="3"/>
  <c r="L54" i="3"/>
  <c r="P54" i="3" s="1"/>
  <c r="O53" i="3"/>
  <c r="N53" i="3"/>
  <c r="M53" i="3"/>
  <c r="L53" i="3"/>
  <c r="O52" i="3"/>
  <c r="N52" i="3"/>
  <c r="M52" i="3"/>
  <c r="L52" i="3"/>
  <c r="O51" i="3"/>
  <c r="N51" i="3"/>
  <c r="M51" i="3"/>
  <c r="L51" i="3"/>
  <c r="P51" i="3" s="1"/>
  <c r="O50" i="3"/>
  <c r="N50" i="3"/>
  <c r="M50" i="3"/>
  <c r="L50" i="3"/>
  <c r="O49" i="3"/>
  <c r="N49" i="3"/>
  <c r="M49" i="3"/>
  <c r="L49" i="3"/>
  <c r="O48" i="3"/>
  <c r="N48" i="3"/>
  <c r="M48" i="3"/>
  <c r="L48" i="3"/>
  <c r="P48" i="3" s="1"/>
  <c r="O47" i="3"/>
  <c r="N47" i="3"/>
  <c r="M47" i="3"/>
  <c r="L47" i="3"/>
  <c r="O46" i="3"/>
  <c r="N46" i="3"/>
  <c r="M46" i="3"/>
  <c r="L46" i="3"/>
  <c r="O45" i="3"/>
  <c r="N45" i="3"/>
  <c r="M45" i="3"/>
  <c r="L45" i="3"/>
  <c r="O44" i="3"/>
  <c r="N44" i="3"/>
  <c r="M44" i="3"/>
  <c r="L44" i="3"/>
  <c r="O43" i="3"/>
  <c r="N43" i="3"/>
  <c r="M43" i="3"/>
  <c r="L43" i="3"/>
  <c r="O42" i="3"/>
  <c r="N42" i="3"/>
  <c r="M42" i="3"/>
  <c r="L42" i="3"/>
  <c r="O41" i="3"/>
  <c r="N41" i="3"/>
  <c r="M41" i="3"/>
  <c r="L41" i="3"/>
  <c r="O40" i="3"/>
  <c r="N40" i="3"/>
  <c r="M40" i="3"/>
  <c r="L40" i="3"/>
  <c r="O39" i="3"/>
  <c r="N39" i="3"/>
  <c r="M39" i="3"/>
  <c r="L39" i="3"/>
  <c r="P39" i="3" s="1"/>
  <c r="O38" i="3"/>
  <c r="N38" i="3"/>
  <c r="M38" i="3"/>
  <c r="L38" i="3"/>
  <c r="O37" i="3"/>
  <c r="N37" i="3"/>
  <c r="M37" i="3"/>
  <c r="L37" i="3"/>
  <c r="O36" i="3"/>
  <c r="N36" i="3"/>
  <c r="M36" i="3"/>
  <c r="L36" i="3"/>
  <c r="O35" i="3"/>
  <c r="N35" i="3"/>
  <c r="M35" i="3"/>
  <c r="L35" i="3"/>
  <c r="O34" i="3"/>
  <c r="N34" i="3"/>
  <c r="M34" i="3"/>
  <c r="L34" i="3"/>
  <c r="O33" i="3"/>
  <c r="N33" i="3"/>
  <c r="M33" i="3"/>
  <c r="L33" i="3"/>
  <c r="O32" i="3"/>
  <c r="N32" i="3"/>
  <c r="L32" i="3"/>
  <c r="O31" i="3"/>
  <c r="N31" i="3"/>
  <c r="M31" i="3"/>
  <c r="L31" i="3"/>
  <c r="P31" i="3" s="1"/>
  <c r="O30" i="3"/>
  <c r="N30" i="3"/>
  <c r="M30" i="3"/>
  <c r="L30" i="3"/>
  <c r="P30" i="3" s="1"/>
  <c r="O29" i="3"/>
  <c r="N29" i="3"/>
  <c r="M29" i="3"/>
  <c r="L29" i="3"/>
  <c r="O28" i="3"/>
  <c r="N28" i="3"/>
  <c r="M28" i="3"/>
  <c r="L28" i="3"/>
  <c r="O27" i="3"/>
  <c r="N27" i="3"/>
  <c r="M27" i="3"/>
  <c r="L27" i="3"/>
  <c r="P27" i="3" s="1"/>
  <c r="O26" i="3"/>
  <c r="N26" i="3"/>
  <c r="M26" i="3"/>
  <c r="L26" i="3"/>
  <c r="O25" i="3"/>
  <c r="N25" i="3"/>
  <c r="M25" i="3"/>
  <c r="L25" i="3"/>
  <c r="O24" i="3"/>
  <c r="N24" i="3"/>
  <c r="M24" i="3"/>
  <c r="L24" i="3"/>
  <c r="P24" i="3" s="1"/>
  <c r="O23" i="3"/>
  <c r="N23" i="3"/>
  <c r="M23" i="3"/>
  <c r="L23" i="3"/>
  <c r="O22" i="3"/>
  <c r="N22" i="3"/>
  <c r="M22" i="3"/>
  <c r="L22" i="3"/>
  <c r="P22" i="3" s="1"/>
  <c r="O21" i="3"/>
  <c r="N21" i="3"/>
  <c r="M21" i="3"/>
  <c r="L21" i="3"/>
  <c r="O20" i="3"/>
  <c r="N20" i="3"/>
  <c r="M20" i="3"/>
  <c r="L20" i="3"/>
  <c r="O19" i="3"/>
  <c r="N19" i="3"/>
  <c r="M19" i="3"/>
  <c r="L19" i="3"/>
  <c r="P19" i="3" s="1"/>
  <c r="O18" i="3"/>
  <c r="N18" i="3"/>
  <c r="M18" i="3"/>
  <c r="L18" i="3"/>
  <c r="O17" i="3"/>
  <c r="N17" i="3"/>
  <c r="M17" i="3"/>
  <c r="L17" i="3"/>
  <c r="O16" i="3"/>
  <c r="N16" i="3"/>
  <c r="M16" i="3"/>
  <c r="L16" i="3"/>
  <c r="O15" i="3"/>
  <c r="N15" i="3"/>
  <c r="M15" i="3"/>
  <c r="L15" i="3"/>
  <c r="P15" i="3" s="1"/>
  <c r="O14" i="3"/>
  <c r="N14" i="3"/>
  <c r="M14" i="3"/>
  <c r="L14" i="3"/>
  <c r="O13" i="3"/>
  <c r="N13" i="3"/>
  <c r="M13" i="3"/>
  <c r="L13" i="3"/>
  <c r="O12" i="3"/>
  <c r="N12" i="3"/>
  <c r="M12" i="3"/>
  <c r="L12" i="3"/>
  <c r="P12" i="3" s="1"/>
  <c r="O11" i="3"/>
  <c r="N11" i="3"/>
  <c r="M11" i="3"/>
  <c r="L11" i="3"/>
  <c r="P11" i="3" s="1"/>
  <c r="O10" i="3"/>
  <c r="N10" i="3"/>
  <c r="M10" i="3"/>
  <c r="L10" i="3"/>
  <c r="O9" i="3"/>
  <c r="N9" i="3"/>
  <c r="M9" i="3"/>
  <c r="L9" i="3"/>
  <c r="O8" i="3"/>
  <c r="N8" i="3"/>
  <c r="M8" i="3"/>
  <c r="L8" i="3"/>
  <c r="K7" i="3"/>
  <c r="J7" i="3"/>
  <c r="P16" i="3" l="1"/>
  <c r="P50" i="3"/>
  <c r="P87" i="3"/>
  <c r="L7" i="3"/>
  <c r="P23" i="3"/>
  <c r="P36" i="3"/>
  <c r="P42" i="3"/>
  <c r="P18" i="3"/>
  <c r="P100" i="3"/>
  <c r="P10" i="3"/>
  <c r="P34" i="3"/>
  <c r="P37" i="3"/>
  <c r="P40" i="3"/>
  <c r="P46" i="3"/>
  <c r="P49" i="3"/>
  <c r="P52" i="3"/>
  <c r="P58" i="3"/>
  <c r="P61" i="3"/>
  <c r="P64" i="3"/>
  <c r="O7" i="3"/>
  <c r="P21" i="3"/>
  <c r="P75" i="3"/>
  <c r="P90" i="3"/>
  <c r="P93" i="3"/>
  <c r="P101" i="3"/>
  <c r="N7" i="3"/>
  <c r="P33" i="3"/>
  <c r="P62" i="3"/>
  <c r="P13" i="3"/>
  <c r="P45" i="3"/>
  <c r="P99" i="3"/>
  <c r="P25" i="3"/>
  <c r="P57" i="3"/>
  <c r="P73" i="3"/>
  <c r="P76" i="3"/>
  <c r="P79" i="3"/>
  <c r="P89" i="3"/>
  <c r="P43" i="3"/>
  <c r="P70" i="3"/>
  <c r="P8" i="3"/>
  <c r="P7" i="3" s="1"/>
  <c r="P55" i="3"/>
  <c r="P82" i="3"/>
  <c r="P17" i="3"/>
  <c r="P20" i="3"/>
  <c r="P28" i="3"/>
  <c r="P35" i="3"/>
  <c r="P68" i="3"/>
  <c r="P71" i="3"/>
  <c r="P94" i="3"/>
  <c r="P77" i="3"/>
  <c r="M7" i="3"/>
  <c r="P29" i="3"/>
  <c r="P32" i="3"/>
  <c r="P41" i="3"/>
  <c r="P44" i="3"/>
  <c r="P47" i="3"/>
  <c r="P74" i="3"/>
  <c r="P80" i="3"/>
  <c r="P83" i="3"/>
  <c r="P26" i="3"/>
  <c r="P38" i="3"/>
  <c r="P53" i="3"/>
  <c r="P56" i="3"/>
  <c r="P59" i="3"/>
  <c r="P86" i="3"/>
  <c r="P92" i="3"/>
  <c r="P95" i="3"/>
  <c r="P14" i="3"/>
  <c r="P9" i="3"/>
  <c r="O75" i="5" l="1"/>
  <c r="N75" i="5"/>
  <c r="M75" i="5"/>
  <c r="L75" i="5"/>
  <c r="O74" i="5"/>
  <c r="N74" i="5"/>
  <c r="M74" i="5"/>
  <c r="L74" i="5"/>
  <c r="P74" i="5" s="1"/>
  <c r="O39" i="5"/>
  <c r="N39" i="5"/>
  <c r="M39" i="5"/>
  <c r="L39" i="5"/>
  <c r="O11" i="5"/>
  <c r="N11" i="5"/>
  <c r="M11" i="5"/>
  <c r="L11" i="5"/>
  <c r="O10" i="5"/>
  <c r="N10" i="5"/>
  <c r="M10" i="5"/>
  <c r="O9" i="5"/>
  <c r="N9" i="5"/>
  <c r="M9" i="5"/>
  <c r="L9" i="5"/>
  <c r="O8" i="5"/>
  <c r="N8" i="5"/>
  <c r="M8" i="5"/>
  <c r="L8" i="5"/>
  <c r="O12" i="5"/>
  <c r="N12" i="5"/>
  <c r="M12" i="5"/>
  <c r="L12" i="5"/>
  <c r="P12" i="5" s="1"/>
  <c r="O110" i="5"/>
  <c r="N110" i="5"/>
  <c r="M110" i="5"/>
  <c r="L110" i="5"/>
  <c r="O109" i="5"/>
  <c r="N109" i="5"/>
  <c r="M109" i="5"/>
  <c r="L109" i="5"/>
  <c r="O108" i="5"/>
  <c r="N108" i="5"/>
  <c r="M108" i="5"/>
  <c r="L108" i="5"/>
  <c r="N107" i="5"/>
  <c r="O106" i="5"/>
  <c r="N106" i="5"/>
  <c r="M106" i="5"/>
  <c r="L106" i="5"/>
  <c r="O105" i="5"/>
  <c r="N105" i="5"/>
  <c r="M105" i="5"/>
  <c r="L105" i="5"/>
  <c r="O104" i="5"/>
  <c r="N104" i="5"/>
  <c r="M104" i="5"/>
  <c r="L104" i="5"/>
  <c r="O103" i="5"/>
  <c r="N103" i="5"/>
  <c r="M103" i="5"/>
  <c r="L103" i="5"/>
  <c r="O102" i="5"/>
  <c r="N102" i="5"/>
  <c r="M102" i="5"/>
  <c r="L102" i="5"/>
  <c r="O101" i="5"/>
  <c r="N101" i="5"/>
  <c r="M101" i="5"/>
  <c r="L101" i="5"/>
  <c r="O100" i="5"/>
  <c r="N100" i="5"/>
  <c r="M100" i="5"/>
  <c r="L100" i="5"/>
  <c r="O99" i="5"/>
  <c r="N99" i="5"/>
  <c r="M99" i="5"/>
  <c r="L99" i="5"/>
  <c r="O98" i="5"/>
  <c r="N98" i="5"/>
  <c r="M98" i="5"/>
  <c r="L98" i="5"/>
  <c r="O97" i="5"/>
  <c r="N97" i="5"/>
  <c r="M97" i="5"/>
  <c r="L97" i="5"/>
  <c r="P97" i="5" s="1"/>
  <c r="O96" i="5"/>
  <c r="N96" i="5"/>
  <c r="M96" i="5"/>
  <c r="L96" i="5"/>
  <c r="O95" i="5"/>
  <c r="N95" i="5"/>
  <c r="M95" i="5"/>
  <c r="L95" i="5"/>
  <c r="O94" i="5"/>
  <c r="N94" i="5"/>
  <c r="M94" i="5"/>
  <c r="L94" i="5"/>
  <c r="P94" i="5" s="1"/>
  <c r="O93" i="5"/>
  <c r="N93" i="5"/>
  <c r="M93" i="5"/>
  <c r="L93" i="5"/>
  <c r="O92" i="5"/>
  <c r="N92" i="5"/>
  <c r="M92" i="5"/>
  <c r="L92" i="5"/>
  <c r="O91" i="5"/>
  <c r="N91" i="5"/>
  <c r="M91" i="5"/>
  <c r="L91" i="5"/>
  <c r="P91" i="5" s="1"/>
  <c r="O90" i="5"/>
  <c r="N90" i="5"/>
  <c r="M90" i="5"/>
  <c r="L90" i="5"/>
  <c r="O89" i="5"/>
  <c r="N89" i="5"/>
  <c r="M89" i="5"/>
  <c r="L89" i="5"/>
  <c r="O88" i="5"/>
  <c r="N88" i="5"/>
  <c r="M88" i="5"/>
  <c r="L88" i="5"/>
  <c r="P88" i="5" s="1"/>
  <c r="O87" i="5"/>
  <c r="N87" i="5"/>
  <c r="M87" i="5"/>
  <c r="L87" i="5"/>
  <c r="O86" i="5"/>
  <c r="N86" i="5"/>
  <c r="M86" i="5"/>
  <c r="L86" i="5"/>
  <c r="O85" i="5"/>
  <c r="N85" i="5"/>
  <c r="M85" i="5"/>
  <c r="L85" i="5"/>
  <c r="P85" i="5" s="1"/>
  <c r="O84" i="5"/>
  <c r="N84" i="5"/>
  <c r="M84" i="5"/>
  <c r="L84" i="5"/>
  <c r="O83" i="5"/>
  <c r="N83" i="5"/>
  <c r="M83" i="5"/>
  <c r="L83" i="5"/>
  <c r="O82" i="5"/>
  <c r="N82" i="5"/>
  <c r="M82" i="5"/>
  <c r="L82" i="5"/>
  <c r="O81" i="5"/>
  <c r="N81" i="5"/>
  <c r="M81" i="5"/>
  <c r="L81" i="5"/>
  <c r="O80" i="5"/>
  <c r="N80" i="5"/>
  <c r="M80" i="5"/>
  <c r="L80" i="5"/>
  <c r="O79" i="5"/>
  <c r="N79" i="5"/>
  <c r="M79" i="5"/>
  <c r="L79" i="5"/>
  <c r="O78" i="5"/>
  <c r="N78" i="5"/>
  <c r="M78" i="5"/>
  <c r="L78" i="5"/>
  <c r="O77" i="5"/>
  <c r="N77" i="5"/>
  <c r="M77" i="5"/>
  <c r="L77" i="5"/>
  <c r="O76" i="5"/>
  <c r="N76" i="5"/>
  <c r="M76" i="5"/>
  <c r="L76" i="5"/>
  <c r="O73" i="5"/>
  <c r="N73" i="5"/>
  <c r="M73" i="5"/>
  <c r="L73" i="5"/>
  <c r="O72" i="5"/>
  <c r="N72" i="5"/>
  <c r="M72" i="5"/>
  <c r="L72" i="5"/>
  <c r="O71" i="5"/>
  <c r="N71" i="5"/>
  <c r="M71" i="5"/>
  <c r="L71" i="5"/>
  <c r="P71" i="5" s="1"/>
  <c r="O70" i="5"/>
  <c r="N70" i="5"/>
  <c r="M70" i="5"/>
  <c r="L70" i="5"/>
  <c r="O69" i="5"/>
  <c r="N69" i="5"/>
  <c r="M69" i="5"/>
  <c r="L69" i="5"/>
  <c r="O68" i="5"/>
  <c r="N68" i="5"/>
  <c r="M68" i="5"/>
  <c r="L68" i="5"/>
  <c r="P68" i="5" s="1"/>
  <c r="O66" i="5"/>
  <c r="N66" i="5"/>
  <c r="M66" i="5"/>
  <c r="L66" i="5"/>
  <c r="O65" i="5"/>
  <c r="N65" i="5"/>
  <c r="M65" i="5"/>
  <c r="L65" i="5"/>
  <c r="P65" i="5" s="1"/>
  <c r="O64" i="5"/>
  <c r="N64" i="5"/>
  <c r="M64" i="5"/>
  <c r="L64" i="5"/>
  <c r="O63" i="5"/>
  <c r="N63" i="5"/>
  <c r="M63" i="5"/>
  <c r="L63" i="5"/>
  <c r="O62" i="5"/>
  <c r="N62" i="5"/>
  <c r="M62" i="5"/>
  <c r="L62" i="5"/>
  <c r="P62" i="5" s="1"/>
  <c r="O61" i="5"/>
  <c r="N61" i="5"/>
  <c r="M61" i="5"/>
  <c r="L61" i="5"/>
  <c r="O60" i="5"/>
  <c r="N60" i="5"/>
  <c r="M60" i="5"/>
  <c r="L60" i="5"/>
  <c r="O59" i="5"/>
  <c r="N59" i="5"/>
  <c r="M59" i="5"/>
  <c r="L59" i="5"/>
  <c r="O58" i="5"/>
  <c r="N58" i="5"/>
  <c r="M58" i="5"/>
  <c r="L58" i="5"/>
  <c r="O57" i="5"/>
  <c r="N57" i="5"/>
  <c r="M57" i="5"/>
  <c r="L57" i="5"/>
  <c r="O56" i="5"/>
  <c r="N56" i="5"/>
  <c r="M56" i="5"/>
  <c r="L56" i="5"/>
  <c r="O55" i="5"/>
  <c r="N55" i="5"/>
  <c r="M55" i="5"/>
  <c r="L55" i="5"/>
  <c r="O54" i="5"/>
  <c r="N54" i="5"/>
  <c r="M54" i="5"/>
  <c r="L54" i="5"/>
  <c r="O53" i="5"/>
  <c r="N53" i="5"/>
  <c r="M53" i="5"/>
  <c r="L53" i="5"/>
  <c r="O52" i="5"/>
  <c r="N52" i="5"/>
  <c r="M52" i="5"/>
  <c r="L52" i="5"/>
  <c r="O51" i="5"/>
  <c r="N51" i="5"/>
  <c r="M51" i="5"/>
  <c r="L51" i="5"/>
  <c r="O50" i="5"/>
  <c r="N50" i="5"/>
  <c r="M50" i="5"/>
  <c r="L50" i="5"/>
  <c r="O49" i="5"/>
  <c r="N49" i="5"/>
  <c r="M49" i="5"/>
  <c r="L49" i="5"/>
  <c r="O48" i="5"/>
  <c r="N48" i="5"/>
  <c r="M48" i="5"/>
  <c r="L48" i="5"/>
  <c r="O47" i="5"/>
  <c r="N47" i="5"/>
  <c r="M47" i="5"/>
  <c r="L47" i="5"/>
  <c r="O46" i="5"/>
  <c r="N46" i="5"/>
  <c r="M46" i="5"/>
  <c r="L46" i="5"/>
  <c r="O45" i="5"/>
  <c r="N45" i="5"/>
  <c r="M45" i="5"/>
  <c r="L45" i="5"/>
  <c r="O44" i="5"/>
  <c r="N44" i="5"/>
  <c r="M44" i="5"/>
  <c r="O43" i="5"/>
  <c r="N43" i="5"/>
  <c r="M43" i="5"/>
  <c r="L43" i="5"/>
  <c r="O42" i="5"/>
  <c r="N42" i="5"/>
  <c r="M42" i="5"/>
  <c r="L42" i="5"/>
  <c r="O41" i="5"/>
  <c r="N41" i="5"/>
  <c r="M41" i="5"/>
  <c r="L41" i="5"/>
  <c r="O40" i="5"/>
  <c r="N40" i="5"/>
  <c r="M40" i="5"/>
  <c r="L40" i="5"/>
  <c r="O38" i="5"/>
  <c r="N38" i="5"/>
  <c r="M38" i="5"/>
  <c r="L38" i="5"/>
  <c r="O37" i="5"/>
  <c r="N37" i="5"/>
  <c r="M37" i="5"/>
  <c r="L37" i="5"/>
  <c r="O36" i="5"/>
  <c r="N36" i="5"/>
  <c r="M36" i="5"/>
  <c r="L36" i="5"/>
  <c r="O35" i="5"/>
  <c r="N35" i="5"/>
  <c r="M35" i="5"/>
  <c r="L35" i="5"/>
  <c r="O34" i="5"/>
  <c r="N34" i="5"/>
  <c r="M34" i="5"/>
  <c r="L34" i="5"/>
  <c r="O33" i="5"/>
  <c r="N33" i="5"/>
  <c r="M33" i="5"/>
  <c r="L33" i="5"/>
  <c r="O32" i="5"/>
  <c r="N32" i="5"/>
  <c r="M32" i="5"/>
  <c r="L32" i="5"/>
  <c r="O31" i="5"/>
  <c r="N31" i="5"/>
  <c r="M31" i="5"/>
  <c r="L31" i="5"/>
  <c r="O30" i="5"/>
  <c r="N30" i="5"/>
  <c r="M30" i="5"/>
  <c r="L30" i="5"/>
  <c r="O29" i="5"/>
  <c r="N29" i="5"/>
  <c r="M29" i="5"/>
  <c r="L29" i="5"/>
  <c r="O28" i="5"/>
  <c r="N28" i="5"/>
  <c r="M28" i="5"/>
  <c r="L28" i="5"/>
  <c r="O27" i="5"/>
  <c r="N27" i="5"/>
  <c r="M27" i="5"/>
  <c r="L27" i="5"/>
  <c r="O26" i="5"/>
  <c r="N26" i="5"/>
  <c r="M26" i="5"/>
  <c r="L26" i="5"/>
  <c r="O25" i="5"/>
  <c r="N25" i="5"/>
  <c r="M25" i="5"/>
  <c r="L25" i="5"/>
  <c r="O24" i="5"/>
  <c r="N24" i="5"/>
  <c r="M24" i="5"/>
  <c r="L24" i="5"/>
  <c r="O23" i="5"/>
  <c r="N23" i="5"/>
  <c r="M23" i="5"/>
  <c r="L23" i="5"/>
  <c r="O22" i="5"/>
  <c r="N22" i="5"/>
  <c r="M22" i="5"/>
  <c r="L22" i="5"/>
  <c r="O21" i="5"/>
  <c r="N21" i="5"/>
  <c r="M21" i="5"/>
  <c r="L21" i="5"/>
  <c r="O20" i="5"/>
  <c r="N20" i="5"/>
  <c r="M20" i="5"/>
  <c r="L20" i="5"/>
  <c r="O19" i="5"/>
  <c r="N19" i="5"/>
  <c r="M19" i="5"/>
  <c r="L19" i="5"/>
  <c r="O18" i="5"/>
  <c r="N18" i="5"/>
  <c r="M18" i="5"/>
  <c r="L18" i="5"/>
  <c r="O17" i="5"/>
  <c r="N17" i="5"/>
  <c r="M17" i="5"/>
  <c r="L17" i="5"/>
  <c r="O16" i="5"/>
  <c r="N16" i="5"/>
  <c r="M16" i="5"/>
  <c r="L16" i="5"/>
  <c r="O15" i="5"/>
  <c r="N15" i="5"/>
  <c r="M15" i="5"/>
  <c r="L15" i="5"/>
  <c r="O14" i="5"/>
  <c r="N14" i="5"/>
  <c r="M14" i="5"/>
  <c r="L14" i="5"/>
  <c r="O13" i="5"/>
  <c r="N13" i="5"/>
  <c r="M13" i="5"/>
  <c r="L13" i="5"/>
  <c r="K7" i="5"/>
  <c r="J7" i="5"/>
  <c r="P46" i="5" l="1"/>
  <c r="P49" i="5"/>
  <c r="P52" i="5"/>
  <c r="P55" i="5"/>
  <c r="P75" i="5"/>
  <c r="P64" i="5"/>
  <c r="P11" i="5"/>
  <c r="P39" i="5"/>
  <c r="P10" i="5"/>
  <c r="P9" i="5"/>
  <c r="P8" i="5"/>
  <c r="P61" i="5"/>
  <c r="P18" i="5"/>
  <c r="P21" i="5"/>
  <c r="P24" i="5"/>
  <c r="P27" i="5"/>
  <c r="P30" i="5"/>
  <c r="P33" i="5"/>
  <c r="P36" i="5"/>
  <c r="P40" i="5"/>
  <c r="P109" i="5"/>
  <c r="P45" i="5"/>
  <c r="P60" i="5"/>
  <c r="P63" i="5"/>
  <c r="P66" i="5"/>
  <c r="P69" i="5"/>
  <c r="P72" i="5"/>
  <c r="P77" i="5"/>
  <c r="P80" i="5"/>
  <c r="P86" i="5"/>
  <c r="P89" i="5"/>
  <c r="P92" i="5"/>
  <c r="P98" i="5"/>
  <c r="P101" i="5"/>
  <c r="P104" i="5"/>
  <c r="P110" i="5"/>
  <c r="P78" i="5"/>
  <c r="P13" i="5"/>
  <c r="P16" i="5"/>
  <c r="P19" i="5"/>
  <c r="P22" i="5"/>
  <c r="P25" i="5"/>
  <c r="P59" i="5"/>
  <c r="P47" i="5"/>
  <c r="O7" i="5"/>
  <c r="P17" i="5"/>
  <c r="P20" i="5"/>
  <c r="P26" i="5"/>
  <c r="P29" i="5"/>
  <c r="P35" i="5"/>
  <c r="P38" i="5"/>
  <c r="P42" i="5"/>
  <c r="P14" i="5"/>
  <c r="M7" i="5"/>
  <c r="P32" i="5"/>
  <c r="P76" i="5"/>
  <c r="P79" i="5"/>
  <c r="P82" i="5"/>
  <c r="P90" i="5"/>
  <c r="P102" i="5"/>
  <c r="P15" i="5"/>
  <c r="P48" i="5"/>
  <c r="P51" i="5"/>
  <c r="P54" i="5"/>
  <c r="P57" i="5"/>
  <c r="P100" i="5"/>
  <c r="P103" i="5"/>
  <c r="P106" i="5"/>
  <c r="P108" i="5"/>
  <c r="N7" i="5"/>
  <c r="P43" i="5"/>
  <c r="P58" i="5"/>
  <c r="P83" i="5"/>
  <c r="P23" i="5"/>
  <c r="P28" i="5"/>
  <c r="P70" i="5"/>
  <c r="P95" i="5"/>
  <c r="P31" i="5"/>
  <c r="P34" i="5"/>
  <c r="P73" i="5"/>
  <c r="P81" i="5"/>
  <c r="P84" i="5"/>
  <c r="P37" i="5"/>
  <c r="P41" i="5"/>
  <c r="P87" i="5"/>
  <c r="P93" i="5"/>
  <c r="P96" i="5"/>
  <c r="P44" i="5"/>
  <c r="P50" i="5"/>
  <c r="P53" i="5"/>
  <c r="P56" i="5"/>
  <c r="P99" i="5"/>
  <c r="P105" i="5"/>
  <c r="L7" i="5"/>
  <c r="P7" i="5" l="1"/>
</calcChain>
</file>

<file path=xl/sharedStrings.xml><?xml version="1.0" encoding="utf-8"?>
<sst xmlns="http://schemas.openxmlformats.org/spreadsheetml/2006/main" count="988" uniqueCount="353">
  <si>
    <t>Adres budynku - ulica</t>
  </si>
  <si>
    <t>Nr bud.</t>
  </si>
  <si>
    <t>Obręb</t>
  </si>
  <si>
    <t>Arkusz mapy</t>
  </si>
  <si>
    <t>Numer działki</t>
  </si>
  <si>
    <t>Suma:</t>
  </si>
  <si>
    <t>A</t>
  </si>
  <si>
    <t>B</t>
  </si>
  <si>
    <t>16\2</t>
  </si>
  <si>
    <t>40</t>
  </si>
  <si>
    <t>Lp.</t>
  </si>
  <si>
    <t>9</t>
  </si>
  <si>
    <t>Legnicka</t>
  </si>
  <si>
    <t>Robotnicza</t>
  </si>
  <si>
    <t>Grabiszyńska</t>
  </si>
  <si>
    <t>23\2</t>
  </si>
  <si>
    <t>16</t>
  </si>
  <si>
    <t>13</t>
  </si>
  <si>
    <t>4\33</t>
  </si>
  <si>
    <t>4</t>
  </si>
  <si>
    <t>15</t>
  </si>
  <si>
    <t>42/2</t>
  </si>
  <si>
    <t>33</t>
  </si>
  <si>
    <t>Wykaz terenów zewnętrznych - dzielnica STARE MIASTO - Rejon A</t>
  </si>
  <si>
    <t>Bema Pl.</t>
  </si>
  <si>
    <t>Plac Grunwaldzki</t>
  </si>
  <si>
    <t>6\8</t>
  </si>
  <si>
    <t>Bernardyńska</t>
  </si>
  <si>
    <t>Stare Miasto</t>
  </si>
  <si>
    <t>Białoskórnicza</t>
  </si>
  <si>
    <t>37\13</t>
  </si>
  <si>
    <t>\16</t>
  </si>
  <si>
    <t>Biskupia</t>
  </si>
  <si>
    <t>45\4, 45\11</t>
  </si>
  <si>
    <t>Cieszyńskiego</t>
  </si>
  <si>
    <t>13AB</t>
  </si>
  <si>
    <t>cz.22/3</t>
  </si>
  <si>
    <t>cz. 22/3</t>
  </si>
  <si>
    <t>Elżbiety Św.</t>
  </si>
  <si>
    <t>64\1</t>
  </si>
  <si>
    <t>Grodzka</t>
  </si>
  <si>
    <t>24\6</t>
  </si>
  <si>
    <t>24\7</t>
  </si>
  <si>
    <t>Hlonda</t>
  </si>
  <si>
    <t>Igielna</t>
  </si>
  <si>
    <t>71\17</t>
  </si>
  <si>
    <t>84\19, 84\22, 84\21</t>
  </si>
  <si>
    <t>Jadwigi Św.</t>
  </si>
  <si>
    <t>26/1, 26/2, 26/3, 23/1, 23/2</t>
  </si>
  <si>
    <t>Katedralny Pl.</t>
  </si>
  <si>
    <t>55\4</t>
  </si>
  <si>
    <t>Kazimierza Wielkiego</t>
  </si>
  <si>
    <t>8\55, cz.8\36</t>
  </si>
  <si>
    <t xml:space="preserve"> 20\28</t>
  </si>
  <si>
    <t>cz.69\19</t>
  </si>
  <si>
    <t>72\2</t>
  </si>
  <si>
    <t>Kiełbaśnicza</t>
  </si>
  <si>
    <t>26/25, 26/26</t>
  </si>
  <si>
    <t>27\10, 27/12, 27/13, 26/19</t>
  </si>
  <si>
    <t>63\21</t>
  </si>
  <si>
    <t>Kiełbaśnicza dz.12/37</t>
  </si>
  <si>
    <t>12\37</t>
  </si>
  <si>
    <t>Kiełbaśnicza dz.61/4</t>
  </si>
  <si>
    <t>61\4</t>
  </si>
  <si>
    <t>Kotlarska</t>
  </si>
  <si>
    <t>21\22</t>
  </si>
  <si>
    <t>Krowia</t>
  </si>
  <si>
    <t>37\6</t>
  </si>
  <si>
    <t>Kuźnicza</t>
  </si>
  <si>
    <t>cz.22/2, cz.41, cz.45/1, 45/2, 46/2, cz.70/1, 82</t>
  </si>
  <si>
    <t>50\8</t>
  </si>
  <si>
    <t>18\16, 19</t>
  </si>
  <si>
    <t>38\10</t>
  </si>
  <si>
    <t>39\10, 40\12</t>
  </si>
  <si>
    <t>Łaciarska</t>
  </si>
  <si>
    <t>10/19,10/20</t>
  </si>
  <si>
    <t>58/2,137/3</t>
  </si>
  <si>
    <t>Malarska</t>
  </si>
  <si>
    <t>cz. 69</t>
  </si>
  <si>
    <t>Mennicza</t>
  </si>
  <si>
    <t>61\1</t>
  </si>
  <si>
    <t xml:space="preserve"> 80\5, 80\3</t>
  </si>
  <si>
    <t>Mikołaja Św.</t>
  </si>
  <si>
    <t>95</t>
  </si>
  <si>
    <t>15\27</t>
  </si>
  <si>
    <t xml:space="preserve">44/14,44/31, </t>
  </si>
  <si>
    <t>Nankiera</t>
  </si>
  <si>
    <t>12\29, 12\26</t>
  </si>
  <si>
    <t>Narodowe Forum Muzyki</t>
  </si>
  <si>
    <t>32, 33, 24</t>
  </si>
  <si>
    <t>1/2, 1/4, 1/5, 5/1, 54/4, 54/6, 56/1, 56/2, 67/1, 67/4, 68/1, 69/1, 69/2, 70/3</t>
  </si>
  <si>
    <t>Nowa</t>
  </si>
  <si>
    <t>12/38, 12/32</t>
  </si>
  <si>
    <t>Nożownicza</t>
  </si>
  <si>
    <t>33\2</t>
  </si>
  <si>
    <t>52/6, 52/21, 52/22, 52/23, 52/26, 52/28</t>
  </si>
  <si>
    <t>60\18, 60/17</t>
  </si>
  <si>
    <t>55\5</t>
  </si>
  <si>
    <t>Odrzańska</t>
  </si>
  <si>
    <t>ABC</t>
  </si>
  <si>
    <t>30\12</t>
  </si>
  <si>
    <t>26\21</t>
  </si>
  <si>
    <t>\40</t>
  </si>
  <si>
    <t xml:space="preserve">cz.66, 96, cz.97, </t>
  </si>
  <si>
    <t>Of. Oświęcimskich</t>
  </si>
  <si>
    <t>37\15</t>
  </si>
  <si>
    <t>Oławska</t>
  </si>
  <si>
    <t>133\4</t>
  </si>
  <si>
    <t>134\6</t>
  </si>
  <si>
    <t>50\4</t>
  </si>
  <si>
    <t>28</t>
  </si>
  <si>
    <t xml:space="preserve">53/7, 56/5, 135/4, cz. 53/9, cz. 47/5  </t>
  </si>
  <si>
    <t>Psie Budy</t>
  </si>
  <si>
    <t>19</t>
  </si>
  <si>
    <t>20\16</t>
  </si>
  <si>
    <t>Ruska</t>
  </si>
  <si>
    <t>60\4</t>
  </si>
  <si>
    <t>Ruska/Kazimierza Wlk.</t>
  </si>
  <si>
    <t>19/4, 19/5</t>
  </si>
  <si>
    <t>Rynek</t>
  </si>
  <si>
    <t>100\22, cz.100\17</t>
  </si>
  <si>
    <t>2\45</t>
  </si>
  <si>
    <t>87\24</t>
  </si>
  <si>
    <t>Rzeźnicza</t>
  </si>
  <si>
    <t>12\14</t>
  </si>
  <si>
    <t>Skargi Piotra</t>
  </si>
  <si>
    <t>88\12</t>
  </si>
  <si>
    <t>Solny Pl.</t>
  </si>
  <si>
    <t>7a</t>
  </si>
  <si>
    <t>23/21</t>
  </si>
  <si>
    <t>23/22, 23/19</t>
  </si>
  <si>
    <t>28/4, 28/5</t>
  </si>
  <si>
    <t>Szewska</t>
  </si>
  <si>
    <t>\21AB</t>
  </si>
  <si>
    <t>79/1</t>
  </si>
  <si>
    <t>76\20, 76\34</t>
  </si>
  <si>
    <t>76\35</t>
  </si>
  <si>
    <t>67A</t>
  </si>
  <si>
    <t>76\30</t>
  </si>
  <si>
    <t>27\33</t>
  </si>
  <si>
    <t>27\37, 27\19</t>
  </si>
  <si>
    <t>37, 26</t>
  </si>
  <si>
    <t xml:space="preserve">8, 53, cz.22/2, 29/1, 31/9, cz. 70/1, 77/1, cz.113/3, 123/1, 124/1,132/6, cz.135/4, </t>
  </si>
  <si>
    <t>Św. Magdaleny pl.</t>
  </si>
  <si>
    <t>cz.113/3, 124/2, 124/3, 125/2,125/1,cz.126, cz.128, cz.136/2</t>
  </si>
  <si>
    <t>Świdnicka</t>
  </si>
  <si>
    <t>8/59</t>
  </si>
  <si>
    <t>26\1</t>
  </si>
  <si>
    <t>26\3</t>
  </si>
  <si>
    <t>Uniwersytecka</t>
  </si>
  <si>
    <t>36\3</t>
  </si>
  <si>
    <t>Uniwersytecki Pl.</t>
  </si>
  <si>
    <t>cz. 11, 14/3</t>
  </si>
  <si>
    <t>Więzienna</t>
  </si>
  <si>
    <t>87\22,86/2</t>
  </si>
  <si>
    <t>43\6, 44</t>
  </si>
  <si>
    <t>Wita Stwosza</t>
  </si>
  <si>
    <t>35/12, 35/13</t>
  </si>
  <si>
    <t>44</t>
  </si>
  <si>
    <t>cz. 41/8,cz.113/3, cz.136/2</t>
  </si>
  <si>
    <t>81\14</t>
  </si>
  <si>
    <t>76/37</t>
  </si>
  <si>
    <t>Wolności Pl.</t>
  </si>
  <si>
    <t>60\5, 60\10</t>
  </si>
  <si>
    <t xml:space="preserve">Wszystkich Św. </t>
  </si>
  <si>
    <t>19/4, 19/5, 19/6</t>
  </si>
  <si>
    <t>Wykaz terenów zewnętrznych - dzielnica STARE MIASTO - Rejon B</t>
  </si>
  <si>
    <t>Antoniego Św.</t>
  </si>
  <si>
    <t>14/5</t>
  </si>
  <si>
    <t>39/58, 39/44, 39/29</t>
  </si>
  <si>
    <t>Antoniego Św./ Kazimierza Wlk. - Miejsce Spotkań</t>
  </si>
  <si>
    <t>cz.35, cz.19/2</t>
  </si>
  <si>
    <t>Antoniego Św./ Ruska</t>
  </si>
  <si>
    <t>18/7, 18/8, 18/9</t>
  </si>
  <si>
    <t>Bałuckiego</t>
  </si>
  <si>
    <t>2/62</t>
  </si>
  <si>
    <t>6/61, 6/62</t>
  </si>
  <si>
    <t>Drzewna</t>
  </si>
  <si>
    <t>Dworcowa</t>
  </si>
  <si>
    <t>6/40</t>
  </si>
  <si>
    <t>6/41</t>
  </si>
  <si>
    <t>6/39, 6/45, 6/46, 13/2,14/2</t>
  </si>
  <si>
    <t>5/9, 5/10, 8/8, 8/9</t>
  </si>
  <si>
    <t>11/16</t>
  </si>
  <si>
    <t>16/8</t>
  </si>
  <si>
    <t>2/9</t>
  </si>
  <si>
    <t>20/15</t>
  </si>
  <si>
    <t>Gwarna</t>
  </si>
  <si>
    <t>28/12, 28/10, cz. 28/11</t>
  </si>
  <si>
    <t>Jęczmienna</t>
  </si>
  <si>
    <t>8/16</t>
  </si>
  <si>
    <t>8/23</t>
  </si>
  <si>
    <t>Kaczmarskiego</t>
  </si>
  <si>
    <t>Kolejowa</t>
  </si>
  <si>
    <t>15/4</t>
  </si>
  <si>
    <t>Kołłątaja</t>
  </si>
  <si>
    <t>34/15, 34/17, 35</t>
  </si>
  <si>
    <t>20/33, 19/2, 19/3</t>
  </si>
  <si>
    <t>8/10</t>
  </si>
  <si>
    <t>8/11</t>
  </si>
  <si>
    <t>Komandorska</t>
  </si>
  <si>
    <t>65/8</t>
  </si>
  <si>
    <t>Kościuszki</t>
  </si>
  <si>
    <t>29/3, 29/2</t>
  </si>
  <si>
    <t>37/30, 37/36, 37/37, 37/38</t>
  </si>
  <si>
    <t>13/34</t>
  </si>
  <si>
    <t>44/17, 45/2</t>
  </si>
  <si>
    <t>55/21</t>
  </si>
  <si>
    <t>17/36</t>
  </si>
  <si>
    <t>55/28</t>
  </si>
  <si>
    <t>AB</t>
  </si>
  <si>
    <t>85/4</t>
  </si>
  <si>
    <t>31/9</t>
  </si>
  <si>
    <t>15/6, 15/7</t>
  </si>
  <si>
    <t>6/28</t>
  </si>
  <si>
    <t>6/30</t>
  </si>
  <si>
    <t>20/22</t>
  </si>
  <si>
    <t>Kościuszki Pl.</t>
  </si>
  <si>
    <t>37/17</t>
  </si>
  <si>
    <t>Krupnicza</t>
  </si>
  <si>
    <t>41/2</t>
  </si>
  <si>
    <t>Legionów Pl.</t>
  </si>
  <si>
    <t>42/12</t>
  </si>
  <si>
    <t>34/14</t>
  </si>
  <si>
    <t>Lelewela</t>
  </si>
  <si>
    <t>14/25, 14/28, 14/29, 60</t>
  </si>
  <si>
    <t>14/31</t>
  </si>
  <si>
    <t>11/4</t>
  </si>
  <si>
    <t>11/8</t>
  </si>
  <si>
    <t>Łąkowa</t>
  </si>
  <si>
    <t>27/4</t>
  </si>
  <si>
    <t>Muzealny Pl.</t>
  </si>
  <si>
    <t>35/8</t>
  </si>
  <si>
    <t>27\7, 27\8</t>
  </si>
  <si>
    <t>Orląt Lwowskich Pl.</t>
  </si>
  <si>
    <t>31/24</t>
  </si>
  <si>
    <t>Piłsudskiego</t>
  </si>
  <si>
    <t>4/57</t>
  </si>
  <si>
    <t>7/26</t>
  </si>
  <si>
    <t>44/14,49/3</t>
  </si>
  <si>
    <t>21, 22/7, 23/2</t>
  </si>
  <si>
    <t>37/18</t>
  </si>
  <si>
    <t>77/6</t>
  </si>
  <si>
    <t>77/7</t>
  </si>
  <si>
    <t>Podwale</t>
  </si>
  <si>
    <t>29/7, cz. 29/1, cz. 29/2,</t>
  </si>
  <si>
    <t>21/4</t>
  </si>
  <si>
    <t>37/23</t>
  </si>
  <si>
    <t>48/6</t>
  </si>
  <si>
    <t>Prosta</t>
  </si>
  <si>
    <t>17/8,17/9, 17/10</t>
  </si>
  <si>
    <t>9/12</t>
  </si>
  <si>
    <t>Pszenna</t>
  </si>
  <si>
    <t>8/30</t>
  </si>
  <si>
    <t>Rejtana</t>
  </si>
  <si>
    <t>37/16</t>
  </si>
  <si>
    <t>Rozjezdny Pl.</t>
  </si>
  <si>
    <t>19/3</t>
  </si>
  <si>
    <t>cz.7/36</t>
  </si>
  <si>
    <t>48A</t>
  </si>
  <si>
    <t>7/38, 6/2</t>
  </si>
  <si>
    <t>Sądowa</t>
  </si>
  <si>
    <t>11/2, 13/2</t>
  </si>
  <si>
    <t>Sikorskiego</t>
  </si>
  <si>
    <t>19, 20/3, 20/4</t>
  </si>
  <si>
    <t>Sokolnicza</t>
  </si>
  <si>
    <t>Stawowa</t>
  </si>
  <si>
    <t>29/13</t>
  </si>
  <si>
    <t>34/22</t>
  </si>
  <si>
    <t>Szpitalna</t>
  </si>
  <si>
    <t>14/3, 13/6</t>
  </si>
  <si>
    <t>Świebodzka</t>
  </si>
  <si>
    <t>47, cz.46</t>
  </si>
  <si>
    <t>Tęczowa</t>
  </si>
  <si>
    <t>4/54</t>
  </si>
  <si>
    <t>6/2</t>
  </si>
  <si>
    <t>9/7</t>
  </si>
  <si>
    <t>17/6</t>
  </si>
  <si>
    <t>17/13</t>
  </si>
  <si>
    <t>Włodkowica</t>
  </si>
  <si>
    <t>47/4</t>
  </si>
  <si>
    <t>39/59</t>
  </si>
  <si>
    <t>Wysoka</t>
  </si>
  <si>
    <t>22/5, 23/3</t>
  </si>
  <si>
    <t>Zelwerowicza</t>
  </si>
  <si>
    <t>cz. 26/14</t>
  </si>
  <si>
    <t>cz.26/14</t>
  </si>
  <si>
    <t>RAZEM do sprzątania  7x/tydz.</t>
  </si>
  <si>
    <t>RAZEM do sprzątania  5x/tydz.</t>
  </si>
  <si>
    <t>Wykaz terenów zewnętrznych - dzielnica STARE MIASTO - Rejon U</t>
  </si>
  <si>
    <t>U</t>
  </si>
  <si>
    <t>Bolesławiecka</t>
  </si>
  <si>
    <t>1/13</t>
  </si>
  <si>
    <t>1\12</t>
  </si>
  <si>
    <t>Braniborska</t>
  </si>
  <si>
    <t>8\12,9\2</t>
  </si>
  <si>
    <t>16\40</t>
  </si>
  <si>
    <t>Braniborska - dz. nr 5 (część)</t>
  </si>
  <si>
    <t>cz.5</t>
  </si>
  <si>
    <t>Czarnieckiego</t>
  </si>
  <si>
    <t>15\3,15\2</t>
  </si>
  <si>
    <t>Długa</t>
  </si>
  <si>
    <t>14\7</t>
  </si>
  <si>
    <t xml:space="preserve">5/5 </t>
  </si>
  <si>
    <t>Głogowska</t>
  </si>
  <si>
    <t>15\40</t>
  </si>
  <si>
    <t>16\28</t>
  </si>
  <si>
    <t>Góralska</t>
  </si>
  <si>
    <t>36</t>
  </si>
  <si>
    <t>37\6,37\7,37\2</t>
  </si>
  <si>
    <t>1\5</t>
  </si>
  <si>
    <t>Łęczycka</t>
  </si>
  <si>
    <t>14\9</t>
  </si>
  <si>
    <t>5/23</t>
  </si>
  <si>
    <t>Nabycińska</t>
  </si>
  <si>
    <t>1/24</t>
  </si>
  <si>
    <t>8</t>
  </si>
  <si>
    <t>Rybacka</t>
  </si>
  <si>
    <t>16/21, 18</t>
  </si>
  <si>
    <t>16/24</t>
  </si>
  <si>
    <t>Słubicka</t>
  </si>
  <si>
    <t>8\44</t>
  </si>
  <si>
    <t>4\30</t>
  </si>
  <si>
    <t>24\24</t>
  </si>
  <si>
    <t>Strzegomska</t>
  </si>
  <si>
    <t>3\20</t>
  </si>
  <si>
    <t>Środkowa</t>
  </si>
  <si>
    <t>35\7</t>
  </si>
  <si>
    <t>35\5,39\4</t>
  </si>
  <si>
    <t>Zachodnia</t>
  </si>
  <si>
    <t>16/22, 16/23</t>
  </si>
  <si>
    <t>14\4</t>
  </si>
  <si>
    <t>Zielonogórska</t>
  </si>
  <si>
    <t>1</t>
  </si>
  <si>
    <t>19\44,19\37</t>
  </si>
  <si>
    <t>załącznik nr 1.1.28.</t>
  </si>
  <si>
    <t>załącznik nr 1.1.29.</t>
  </si>
  <si>
    <t>załącznik nr 1.1.30.</t>
  </si>
  <si>
    <t>105\1, cz.106, cz.107/3, 108, 109, 110, cz.111, 112</t>
  </si>
  <si>
    <t>Wzgórze Partyzantów</t>
  </si>
  <si>
    <t>Rej. A.</t>
  </si>
  <si>
    <r>
      <t>Tereny zewn. do sprzątania m</t>
    </r>
    <r>
      <rPr>
        <b/>
        <vertAlign val="superscript"/>
        <sz val="8"/>
        <color rgb="FF000000"/>
        <rFont val="Arial"/>
        <family val="2"/>
        <charset val="238"/>
      </rPr>
      <t>2</t>
    </r>
  </si>
  <si>
    <r>
      <t>Chodniki sprzątane m</t>
    </r>
    <r>
      <rPr>
        <b/>
        <vertAlign val="superscript"/>
        <sz val="8"/>
        <color rgb="FF000000"/>
        <rFont val="Arial"/>
        <family val="2"/>
        <charset val="238"/>
      </rPr>
      <t>2</t>
    </r>
  </si>
  <si>
    <t>RAZEM do sprzątania  2x/tydz.</t>
  </si>
  <si>
    <t>RAZEM do sprzątania  1x/tydz.</t>
  </si>
  <si>
    <t xml:space="preserve">RAZEM do sprzątania10+11  </t>
  </si>
  <si>
    <t xml:space="preserve">Piłsudskiego </t>
  </si>
  <si>
    <t>44/18, cz. 43/18</t>
  </si>
  <si>
    <t xml:space="preserve">RAZEM do sprzątania10+11 </t>
  </si>
  <si>
    <t>Rej. B.</t>
  </si>
  <si>
    <t>RAZEM do sprzątania10+11</t>
  </si>
  <si>
    <t>Rej. U.</t>
  </si>
  <si>
    <t>Częstotliwość
 sprzatania
 ( x w tygodniu)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</si>
</sst>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0;;@"/>
    <numFmt numFmtId="165" formatCode="#,##0.00\ &quot;zł&quot;"/>
  </numFmts>
  <fonts count="1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6">
    <xf numFmtId="0" fontId="0" fillId="0" borderId="0" xfId="0"/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left" vertical="center"/>
      <protection hidden="1"/>
    </xf>
    <xf numFmtId="1" fontId="5" fillId="0" borderId="1" xfId="0" applyNumberFormat="1" applyFont="1" applyBorder="1" applyAlignment="1" applyProtection="1">
      <alignment horizontal="right" vertical="center"/>
      <protection hidden="1"/>
    </xf>
    <xf numFmtId="3" fontId="5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" fontId="5" fillId="0" borderId="1" xfId="5" applyNumberFormat="1" applyFont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9" fontId="5" fillId="0" borderId="1" xfId="5" applyNumberFormat="1" applyFont="1" applyBorder="1" applyAlignment="1" applyProtection="1">
      <alignment horizontal="right" vertical="center" wrapText="1"/>
      <protection hidden="1"/>
    </xf>
    <xf numFmtId="0" fontId="6" fillId="0" borderId="1" xfId="0" applyFont="1" applyBorder="1" applyAlignment="1" applyProtection="1">
      <alignment wrapText="1"/>
      <protection hidden="1"/>
    </xf>
    <xf numFmtId="3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center" vertical="center"/>
    </xf>
    <xf numFmtId="1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2" applyFont="1" applyFill="1" applyBorder="1" applyAlignment="1" applyProtection="1">
      <alignment horizontal="center" vertical="center" wrapText="1"/>
      <protection hidden="1"/>
    </xf>
    <xf numFmtId="0" fontId="8" fillId="2" borderId="1" xfId="1" applyFont="1" applyFill="1" applyBorder="1" applyAlignment="1" applyProtection="1">
      <alignment horizontal="center" vertical="center" wrapText="1"/>
      <protection hidden="1"/>
    </xf>
    <xf numFmtId="1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4" borderId="1" xfId="1" applyFont="1" applyFill="1" applyBorder="1" applyAlignment="1" applyProtection="1">
      <alignment horizontal="center" vertical="center" wrapText="1"/>
      <protection hidden="1"/>
    </xf>
    <xf numFmtId="1" fontId="8" fillId="4" borderId="1" xfId="1" applyNumberFormat="1" applyFont="1" applyFill="1" applyBorder="1" applyAlignment="1" applyProtection="1">
      <alignment horizontal="right" vertical="center" wrapText="1"/>
      <protection hidden="1"/>
    </xf>
    <xf numFmtId="2" fontId="8" fillId="4" borderId="1" xfId="1" applyNumberFormat="1" applyFont="1" applyFill="1" applyBorder="1" applyAlignment="1" applyProtection="1">
      <alignment horizontal="center" vertical="center" wrapText="1"/>
      <protection hidden="1"/>
    </xf>
    <xf numFmtId="3" fontId="8" fillId="5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164" fontId="4" fillId="5" borderId="2" xfId="0" applyNumberFormat="1" applyFont="1" applyFill="1" applyBorder="1" applyAlignment="1" applyProtection="1">
      <alignment horizontal="center" vertical="center" wrapText="1"/>
      <protection hidden="1"/>
    </xf>
    <xf numFmtId="1" fontId="10" fillId="2" borderId="1" xfId="1" applyNumberFormat="1" applyFont="1" applyFill="1" applyBorder="1" applyAlignment="1" applyProtection="1">
      <alignment horizontal="center" vertical="center"/>
      <protection hidden="1"/>
    </xf>
    <xf numFmtId="0" fontId="10" fillId="2" borderId="1" xfId="2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1" applyFont="1" applyFill="1" applyBorder="1" applyAlignment="1" applyProtection="1">
      <alignment horizontal="center" vertical="center" wrapText="1"/>
      <protection hidden="1"/>
    </xf>
    <xf numFmtId="0" fontId="10" fillId="4" borderId="1" xfId="1" applyFont="1" applyFill="1" applyBorder="1" applyAlignment="1" applyProtection="1">
      <alignment horizontal="center" vertical="center" wrapText="1"/>
      <protection hidden="1"/>
    </xf>
    <xf numFmtId="1" fontId="10" fillId="4" borderId="1" xfId="1" applyNumberFormat="1" applyFont="1" applyFill="1" applyBorder="1" applyAlignment="1" applyProtection="1">
      <alignment horizontal="center" vertical="center"/>
      <protection hidden="1"/>
    </xf>
    <xf numFmtId="49" fontId="10" fillId="4" borderId="1" xfId="1" applyNumberFormat="1" applyFont="1" applyFill="1" applyBorder="1" applyAlignment="1" applyProtection="1">
      <alignment horizontal="center" vertical="center" wrapText="1"/>
      <protection hidden="1"/>
    </xf>
    <xf numFmtId="3" fontId="10" fillId="5" borderId="1" xfId="0" applyNumberFormat="1" applyFont="1" applyFill="1" applyBorder="1" applyAlignment="1" applyProtection="1">
      <alignment horizontal="center" vertical="center" wrapText="1"/>
      <protection hidden="1"/>
    </xf>
    <xf numFmtId="3" fontId="10" fillId="5" borderId="1" xfId="1" applyNumberFormat="1" applyFont="1" applyFill="1" applyBorder="1" applyAlignment="1" applyProtection="1">
      <alignment horizontal="center" vertical="center" wrapText="1"/>
      <protection hidden="1"/>
    </xf>
    <xf numFmtId="3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1" fontId="8" fillId="2" borderId="1" xfId="1" applyNumberFormat="1" applyFont="1" applyFill="1" applyBorder="1" applyAlignment="1" applyProtection="1">
      <alignment horizontal="center" vertical="center"/>
      <protection hidden="1"/>
    </xf>
    <xf numFmtId="3" fontId="8" fillId="2" borderId="1" xfId="1" applyNumberFormat="1" applyFont="1" applyFill="1" applyBorder="1" applyAlignment="1" applyProtection="1">
      <alignment horizontal="center" vertical="center"/>
      <protection hidden="1"/>
    </xf>
    <xf numFmtId="164" fontId="8" fillId="5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1" fontId="10" fillId="0" borderId="1" xfId="2" applyNumberFormat="1" applyFont="1" applyBorder="1" applyAlignment="1" applyProtection="1">
      <alignment horizontal="right" vertical="center"/>
      <protection hidden="1"/>
    </xf>
    <xf numFmtId="49" fontId="10" fillId="0" borderId="1" xfId="0" applyNumberFormat="1" applyFont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vertical="center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49" fontId="10" fillId="0" borderId="1" xfId="0" applyNumberFormat="1" applyFont="1" applyBorder="1" applyAlignment="1" applyProtection="1">
      <alignment horizontal="right" vertical="center" wrapText="1"/>
      <protection hidden="1"/>
    </xf>
    <xf numFmtId="3" fontId="10" fillId="0" borderId="1" xfId="0" applyNumberFormat="1" applyFont="1" applyBorder="1" applyAlignment="1" applyProtection="1">
      <alignment horizontal="right" vertical="center" wrapText="1"/>
      <protection hidden="1"/>
    </xf>
    <xf numFmtId="3" fontId="10" fillId="0" borderId="2" xfId="0" applyNumberFormat="1" applyFont="1" applyBorder="1" applyAlignment="1" applyProtection="1">
      <alignment horizontal="right" vertical="center" wrapText="1"/>
      <protection hidden="1"/>
    </xf>
    <xf numFmtId="164" fontId="10" fillId="0" borderId="2" xfId="0" applyNumberFormat="1" applyFont="1" applyBorder="1" applyAlignment="1" applyProtection="1">
      <alignment wrapText="1"/>
      <protection hidden="1"/>
    </xf>
    <xf numFmtId="164" fontId="10" fillId="0" borderId="1" xfId="0" applyNumberFormat="1" applyFont="1" applyBorder="1" applyAlignment="1" applyProtection="1">
      <alignment horizontal="center" vertical="center" wrapText="1"/>
      <protection hidden="1"/>
    </xf>
    <xf numFmtId="1" fontId="10" fillId="0" borderId="1" xfId="0" applyNumberFormat="1" applyFont="1" applyBorder="1" applyAlignment="1" applyProtection="1">
      <alignment horizontal="right" vertical="center"/>
      <protection hidden="1"/>
    </xf>
    <xf numFmtId="164" fontId="10" fillId="0" borderId="1" xfId="0" applyNumberFormat="1" applyFont="1" applyBorder="1" applyAlignment="1" applyProtection="1">
      <alignment wrapText="1"/>
      <protection hidden="1"/>
    </xf>
    <xf numFmtId="1" fontId="10" fillId="0" borderId="1" xfId="3" applyNumberFormat="1" applyFont="1" applyBorder="1" applyAlignment="1" applyProtection="1">
      <alignment horizontal="right" vertical="center"/>
      <protection hidden="1"/>
    </xf>
    <xf numFmtId="1" fontId="10" fillId="0" borderId="1" xfId="0" applyNumberFormat="1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right" vertical="center" wrapText="1"/>
      <protection hidden="1"/>
    </xf>
    <xf numFmtId="0" fontId="10" fillId="0" borderId="1" xfId="0" applyFont="1" applyBorder="1" applyAlignment="1">
      <alignment horizontal="right" vertical="center" wrapText="1"/>
    </xf>
    <xf numFmtId="49" fontId="10" fillId="0" borderId="1" xfId="0" quotePrefix="1" applyNumberFormat="1" applyFont="1" applyBorder="1" applyAlignment="1" applyProtection="1">
      <alignment horizontal="right" vertical="center" wrapText="1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16" fontId="10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 applyProtection="1">
      <alignment vertical="center" wrapText="1"/>
      <protection hidden="1"/>
    </xf>
    <xf numFmtId="0" fontId="10" fillId="0" borderId="1" xfId="0" applyFont="1" applyBorder="1" applyAlignment="1" applyProtection="1">
      <alignment horizontal="right" vertical="center"/>
      <protection hidden="1"/>
    </xf>
    <xf numFmtId="49" fontId="10" fillId="0" borderId="1" xfId="5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10" fillId="0" borderId="1" xfId="5" applyFont="1" applyBorder="1" applyAlignment="1" applyProtection="1">
      <alignment horizontal="center" vertical="center" wrapText="1"/>
      <protection hidden="1"/>
    </xf>
    <xf numFmtId="3" fontId="10" fillId="0" borderId="1" xfId="5" applyNumberFormat="1" applyFont="1" applyBorder="1" applyAlignment="1" applyProtection="1">
      <alignment horizontal="right" vertical="center"/>
      <protection hidden="1"/>
    </xf>
    <xf numFmtId="16" fontId="10" fillId="0" borderId="1" xfId="0" quotePrefix="1" applyNumberFormat="1" applyFont="1" applyBorder="1" applyAlignment="1" applyProtection="1">
      <alignment horizontal="right" vertical="center" wrapText="1"/>
      <protection hidden="1"/>
    </xf>
    <xf numFmtId="0" fontId="10" fillId="0" borderId="1" xfId="3" applyFont="1" applyBorder="1" applyAlignment="1" applyProtection="1">
      <alignment horizontal="center" vertical="center"/>
      <protection hidden="1"/>
    </xf>
    <xf numFmtId="49" fontId="10" fillId="0" borderId="1" xfId="3" applyNumberFormat="1" applyFont="1" applyBorder="1" applyAlignment="1" applyProtection="1">
      <alignment horizontal="right" vertical="center" wrapText="1"/>
      <protection hidden="1"/>
    </xf>
    <xf numFmtId="3" fontId="10" fillId="0" borderId="1" xfId="3" applyNumberFormat="1" applyFont="1" applyBorder="1" applyAlignment="1" applyProtection="1">
      <alignment horizontal="right" vertical="center" wrapText="1"/>
      <protection hidden="1"/>
    </xf>
    <xf numFmtId="17" fontId="10" fillId="0" borderId="1" xfId="0" quotePrefix="1" applyNumberFormat="1" applyFont="1" applyBorder="1" applyAlignment="1" applyProtection="1">
      <alignment horizontal="right" vertical="center" wrapText="1"/>
      <protection hidden="1"/>
    </xf>
    <xf numFmtId="164" fontId="10" fillId="6" borderId="1" xfId="0" applyNumberFormat="1" applyFont="1" applyFill="1" applyBorder="1" applyAlignment="1" applyProtection="1">
      <alignment wrapText="1"/>
      <protection hidden="1"/>
    </xf>
    <xf numFmtId="0" fontId="10" fillId="7" borderId="1" xfId="0" applyFont="1" applyFill="1" applyBorder="1" applyAlignment="1" applyProtection="1">
      <alignment horizontal="left" vertical="center"/>
      <protection hidden="1"/>
    </xf>
    <xf numFmtId="0" fontId="10" fillId="7" borderId="1" xfId="0" applyFont="1" applyFill="1" applyBorder="1" applyAlignment="1" applyProtection="1">
      <alignment horizontal="left" vertical="center" wrapText="1"/>
      <protection hidden="1"/>
    </xf>
    <xf numFmtId="1" fontId="10" fillId="7" borderId="1" xfId="0" applyNumberFormat="1" applyFont="1" applyFill="1" applyBorder="1" applyAlignment="1" applyProtection="1">
      <alignment horizontal="right" vertical="center"/>
      <protection hidden="1"/>
    </xf>
    <xf numFmtId="0" fontId="10" fillId="7" borderId="1" xfId="0" applyFont="1" applyFill="1" applyBorder="1" applyAlignment="1" applyProtection="1">
      <alignment horizontal="center" vertical="center" wrapText="1"/>
      <protection hidden="1"/>
    </xf>
    <xf numFmtId="1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2" applyFont="1" applyFill="1" applyBorder="1" applyAlignment="1" applyProtection="1">
      <alignment horizontal="center" vertical="center" wrapText="1"/>
      <protection hidden="1"/>
    </xf>
    <xf numFmtId="0" fontId="8" fillId="2" borderId="1" xfId="1" applyFont="1" applyFill="1" applyBorder="1" applyAlignment="1" applyProtection="1">
      <alignment horizontal="center" vertical="center" wrapText="1"/>
      <protection hidden="1"/>
    </xf>
    <xf numFmtId="0" fontId="8" fillId="4" borderId="1" xfId="1" applyFont="1" applyFill="1" applyBorder="1" applyAlignment="1" applyProtection="1">
      <alignment horizontal="center" vertical="center" wrapText="1"/>
      <protection hidden="1"/>
    </xf>
    <xf numFmtId="1" fontId="8" fillId="4" borderId="1" xfId="1" applyNumberFormat="1" applyFont="1" applyFill="1" applyBorder="1" applyAlignment="1" applyProtection="1">
      <alignment horizontal="right" vertical="center" wrapText="1"/>
      <protection hidden="1"/>
    </xf>
    <xf numFmtId="2" fontId="8" fillId="4" borderId="1" xfId="1" applyNumberFormat="1" applyFont="1" applyFill="1" applyBorder="1" applyAlignment="1" applyProtection="1">
      <alignment horizontal="center" vertical="center" wrapText="1"/>
      <protection hidden="1"/>
    </xf>
    <xf numFmtId="3" fontId="8" fillId="5" borderId="1" xfId="1" applyNumberFormat="1" applyFont="1" applyFill="1" applyBorder="1" applyAlignment="1" applyProtection="1">
      <alignment horizontal="center" vertical="center" wrapText="1"/>
      <protection hidden="1"/>
    </xf>
    <xf numFmtId="1" fontId="10" fillId="2" borderId="1" xfId="1" applyNumberFormat="1" applyFont="1" applyFill="1" applyBorder="1" applyAlignment="1" applyProtection="1">
      <alignment horizontal="center" vertical="center"/>
      <protection hidden="1"/>
    </xf>
    <xf numFmtId="0" fontId="10" fillId="2" borderId="1" xfId="2" applyFont="1" applyFill="1" applyBorder="1" applyAlignment="1" applyProtection="1">
      <alignment horizontal="center" vertical="center" wrapText="1"/>
      <protection hidden="1"/>
    </xf>
    <xf numFmtId="1" fontId="10" fillId="4" borderId="1" xfId="1" applyNumberFormat="1" applyFont="1" applyFill="1" applyBorder="1" applyAlignment="1" applyProtection="1">
      <alignment horizontal="center" vertical="center"/>
      <protection hidden="1"/>
    </xf>
    <xf numFmtId="3" fontId="10" fillId="5" borderId="1" xfId="1" applyNumberFormat="1" applyFont="1" applyFill="1" applyBorder="1" applyAlignment="1" applyProtection="1">
      <alignment horizontal="center" vertical="center" wrapText="1"/>
      <protection hidden="1"/>
    </xf>
    <xf numFmtId="3" fontId="8" fillId="2" borderId="1" xfId="1" applyNumberFormat="1" applyFont="1" applyFill="1" applyBorder="1" applyAlignment="1" applyProtection="1">
      <alignment horizontal="center" vertical="center"/>
      <protection hidden="1"/>
    </xf>
    <xf numFmtId="1" fontId="8" fillId="2" borderId="1" xfId="1" applyNumberFormat="1" applyFont="1" applyFill="1" applyBorder="1" applyAlignment="1" applyProtection="1">
      <alignment horizontal="center" vertical="center"/>
      <protection hidden="1"/>
    </xf>
    <xf numFmtId="164" fontId="8" fillId="5" borderId="2" xfId="1" applyNumberFormat="1" applyFont="1" applyFill="1" applyBorder="1" applyAlignment="1" applyProtection="1">
      <alignment horizontal="center" vertical="center"/>
      <protection hidden="1"/>
    </xf>
    <xf numFmtId="1" fontId="10" fillId="0" borderId="1" xfId="2" applyNumberFormat="1" applyFont="1" applyBorder="1" applyAlignment="1" applyProtection="1">
      <alignment horizontal="right" vertical="center"/>
      <protection hidden="1"/>
    </xf>
    <xf numFmtId="1" fontId="10" fillId="0" borderId="1" xfId="3" applyNumberFormat="1" applyFont="1" applyBorder="1" applyAlignment="1" applyProtection="1">
      <alignment horizontal="right" vertical="center"/>
      <protection hidden="1"/>
    </xf>
    <xf numFmtId="0" fontId="10" fillId="0" borderId="1" xfId="3" applyFont="1" applyBorder="1" applyAlignment="1" applyProtection="1">
      <alignment horizontal="center" vertical="center"/>
      <protection hidden="1"/>
    </xf>
    <xf numFmtId="3" fontId="10" fillId="0" borderId="1" xfId="3" applyNumberFormat="1" applyFont="1" applyBorder="1" applyAlignment="1" applyProtection="1">
      <alignment horizontal="right" vertical="center" wrapText="1"/>
      <protection hidden="1"/>
    </xf>
    <xf numFmtId="3" fontId="10" fillId="7" borderId="1" xfId="3" applyNumberFormat="1" applyFont="1" applyFill="1" applyBorder="1" applyAlignment="1" applyProtection="1">
      <alignment horizontal="right" vertical="center" wrapText="1"/>
      <protection hidden="1"/>
    </xf>
    <xf numFmtId="49" fontId="10" fillId="7" borderId="1" xfId="2" applyNumberFormat="1" applyFont="1" applyFill="1" applyBorder="1" applyAlignment="1" applyProtection="1">
      <alignment horizontal="left" vertical="center"/>
      <protection hidden="1"/>
    </xf>
    <xf numFmtId="1" fontId="10" fillId="7" borderId="1" xfId="3" applyNumberFormat="1" applyFont="1" applyFill="1" applyBorder="1" applyAlignment="1" applyProtection="1">
      <alignment horizontal="right" vertical="center"/>
      <protection hidden="1"/>
    </xf>
    <xf numFmtId="0" fontId="10" fillId="7" borderId="1" xfId="3" applyFont="1" applyFill="1" applyBorder="1" applyAlignment="1" applyProtection="1">
      <alignment horizontal="center" vertical="center"/>
      <protection hidden="1"/>
    </xf>
    <xf numFmtId="1" fontId="10" fillId="7" borderId="1" xfId="2" applyNumberFormat="1" applyFont="1" applyFill="1" applyBorder="1" applyAlignment="1" applyProtection="1">
      <alignment horizontal="right" vertical="center"/>
      <protection hidden="1"/>
    </xf>
    <xf numFmtId="49" fontId="10" fillId="4" borderId="1" xfId="1" applyNumberFormat="1" applyFont="1" applyFill="1" applyBorder="1" applyAlignment="1" applyProtection="1">
      <alignment horizontal="center" vertical="center" wrapText="1"/>
      <protection hidden="1"/>
    </xf>
    <xf numFmtId="49" fontId="10" fillId="7" borderId="1" xfId="3" applyNumberFormat="1" applyFont="1" applyFill="1" applyBorder="1" applyAlignment="1" applyProtection="1">
      <alignment horizontal="right" vertical="center" wrapText="1"/>
      <protection hidden="1"/>
    </xf>
    <xf numFmtId="49" fontId="10" fillId="7" borderId="1" xfId="3" quotePrefix="1" applyNumberFormat="1" applyFont="1" applyFill="1" applyBorder="1" applyAlignment="1" applyProtection="1">
      <alignment horizontal="right" vertical="center" wrapText="1"/>
      <protection hidden="1"/>
    </xf>
    <xf numFmtId="49" fontId="10" fillId="0" borderId="1" xfId="3" applyNumberFormat="1" applyFont="1" applyBorder="1" applyAlignment="1" applyProtection="1">
      <alignment horizontal="right" vertical="center" wrapText="1"/>
      <protection hidden="1"/>
    </xf>
    <xf numFmtId="0" fontId="10" fillId="4" borderId="1" xfId="1" applyFont="1" applyFill="1" applyBorder="1" applyAlignment="1" applyProtection="1">
      <alignment horizontal="center" vertical="center" wrapText="1"/>
      <protection hidden="1"/>
    </xf>
    <xf numFmtId="0" fontId="10" fillId="2" borderId="1" xfId="1" applyFont="1" applyFill="1" applyBorder="1" applyAlignment="1" applyProtection="1">
      <alignment horizontal="center" vertical="center" wrapText="1"/>
      <protection hidden="1"/>
    </xf>
    <xf numFmtId="3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7" borderId="1" xfId="0" applyFont="1" applyFill="1" applyBorder="1" applyAlignment="1" applyProtection="1">
      <alignment vertical="center" wrapText="1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49" fontId="10" fillId="7" borderId="1" xfId="0" applyNumberFormat="1" applyFont="1" applyFill="1" applyBorder="1" applyAlignment="1" applyProtection="1">
      <alignment horizontal="right" vertical="center" wrapText="1"/>
      <protection hidden="1"/>
    </xf>
    <xf numFmtId="3" fontId="10" fillId="7" borderId="1" xfId="0" applyNumberFormat="1" applyFont="1" applyFill="1" applyBorder="1" applyAlignment="1" applyProtection="1">
      <alignment horizontal="right" vertical="center" wrapText="1"/>
      <protection hidden="1"/>
    </xf>
    <xf numFmtId="164" fontId="10" fillId="7" borderId="1" xfId="0" applyNumberFormat="1" applyFont="1" applyFill="1" applyBorder="1" applyAlignment="1" applyProtection="1">
      <alignment wrapText="1"/>
      <protection hidden="1"/>
    </xf>
    <xf numFmtId="164" fontId="10" fillId="7" borderId="1" xfId="0" applyNumberFormat="1" applyFont="1" applyFill="1" applyBorder="1" applyAlignment="1" applyProtection="1">
      <alignment horizontal="center" vertical="center" wrapText="1"/>
      <protection hidden="1"/>
    </xf>
    <xf numFmtId="49" fontId="10" fillId="7" borderId="1" xfId="0" applyNumberFormat="1" applyFont="1" applyFill="1" applyBorder="1" applyAlignment="1" applyProtection="1">
      <alignment horizontal="left" vertical="center"/>
      <protection hidden="1"/>
    </xf>
    <xf numFmtId="0" fontId="10" fillId="7" borderId="1" xfId="0" quotePrefix="1" applyFont="1" applyFill="1" applyBorder="1" applyAlignment="1" applyProtection="1">
      <alignment horizontal="right" vertical="center" wrapText="1"/>
      <protection hidden="1"/>
    </xf>
    <xf numFmtId="0" fontId="10" fillId="7" borderId="1" xfId="0" applyFont="1" applyFill="1" applyBorder="1" applyAlignment="1" applyProtection="1">
      <alignment horizontal="right" vertical="center" wrapText="1"/>
      <protection hidden="1"/>
    </xf>
    <xf numFmtId="0" fontId="10" fillId="0" borderId="1" xfId="0" quotePrefix="1" applyFont="1" applyBorder="1" applyAlignment="1" applyProtection="1">
      <alignment horizontal="right" vertical="center" wrapText="1"/>
      <protection hidden="1"/>
    </xf>
    <xf numFmtId="165" fontId="10" fillId="7" borderId="1" xfId="0" applyNumberFormat="1" applyFont="1" applyFill="1" applyBorder="1" applyAlignment="1" applyProtection="1">
      <alignment horizontal="left" vertical="center" wrapText="1"/>
      <protection hidden="1"/>
    </xf>
    <xf numFmtId="165" fontId="10" fillId="0" borderId="1" xfId="0" applyNumberFormat="1" applyFont="1" applyBorder="1" applyAlignment="1" applyProtection="1">
      <alignment horizontal="left" vertical="center" wrapText="1"/>
      <protection hidden="1"/>
    </xf>
    <xf numFmtId="2" fontId="8" fillId="4" borderId="1" xfId="1" applyNumberFormat="1" applyFont="1" applyFill="1" applyBorder="1" applyAlignment="1" applyProtection="1">
      <alignment horizontal="center" vertical="center"/>
      <protection hidden="1"/>
    </xf>
    <xf numFmtId="49" fontId="10" fillId="4" borderId="1" xfId="1" applyNumberFormat="1" applyFont="1" applyFill="1" applyBorder="1" applyAlignment="1" applyProtection="1">
      <alignment horizontal="center" vertical="center"/>
      <protection hidden="1"/>
    </xf>
    <xf numFmtId="4" fontId="10" fillId="0" borderId="1" xfId="3" applyNumberFormat="1" applyFont="1" applyBorder="1" applyAlignment="1" applyProtection="1">
      <alignment vertical="center" wrapText="1"/>
      <protection hidden="1"/>
    </xf>
    <xf numFmtId="49" fontId="10" fillId="0" borderId="1" xfId="3" applyNumberFormat="1" applyFont="1" applyBorder="1" applyAlignment="1" applyProtection="1">
      <alignment horizontal="center" vertical="center"/>
      <protection hidden="1"/>
    </xf>
    <xf numFmtId="49" fontId="10" fillId="0" borderId="1" xfId="3" quotePrefix="1" applyNumberFormat="1" applyFont="1" applyBorder="1" applyAlignment="1" applyProtection="1">
      <alignment horizontal="right" vertical="center"/>
      <protection hidden="1"/>
    </xf>
    <xf numFmtId="3" fontId="10" fillId="0" borderId="1" xfId="0" applyNumberFormat="1" applyFont="1" applyBorder="1" applyAlignment="1" applyProtection="1">
      <alignment horizontal="right" vertical="center"/>
      <protection hidden="1"/>
    </xf>
    <xf numFmtId="3" fontId="10" fillId="0" borderId="1" xfId="3" applyNumberFormat="1" applyFont="1" applyBorder="1" applyAlignment="1" applyProtection="1">
      <alignment horizontal="right" vertical="center"/>
      <protection hidden="1"/>
    </xf>
    <xf numFmtId="49" fontId="10" fillId="0" borderId="1" xfId="3" applyNumberFormat="1" applyFont="1" applyBorder="1" applyAlignment="1" applyProtection="1">
      <alignment horizontal="right" vertical="center"/>
      <protection hidden="1"/>
    </xf>
    <xf numFmtId="49" fontId="10" fillId="0" borderId="1" xfId="0" applyNumberFormat="1" applyFont="1" applyBorder="1" applyAlignment="1" applyProtection="1">
      <alignment horizontal="right" vertical="center"/>
      <protection hidden="1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 applyProtection="1">
      <alignment horizontal="center" vertical="center"/>
      <protection hidden="1"/>
    </xf>
    <xf numFmtId="49" fontId="10" fillId="0" borderId="1" xfId="0" quotePrefix="1" applyNumberFormat="1" applyFont="1" applyBorder="1" applyAlignment="1" applyProtection="1">
      <alignment horizontal="right" vertical="center"/>
      <protection hidden="1"/>
    </xf>
    <xf numFmtId="0" fontId="8" fillId="3" borderId="1" xfId="0" applyFont="1" applyFill="1" applyBorder="1" applyAlignment="1" applyProtection="1">
      <alignment horizontal="center" textRotation="90" wrapText="1"/>
      <protection hidden="1"/>
    </xf>
  </cellXfs>
  <cellStyles count="7">
    <cellStyle name="Normalny" xfId="0" builtinId="0"/>
    <cellStyle name="Normalny 2" xfId="4" xr:uid="{00000000-0005-0000-0000-000001000000}"/>
    <cellStyle name="Normalny 3" xfId="6" xr:uid="{A6B0E2F7-4744-4789-948E-B9ED4F919127}"/>
    <cellStyle name="Normalny_Arkusz1" xfId="2" xr:uid="{00000000-0005-0000-0000-000002000000}"/>
    <cellStyle name="Normalny_Arkusz1_1" xfId="1" xr:uid="{00000000-0005-0000-0000-000003000000}"/>
    <cellStyle name="Normalny_Rejon A" xfId="5" xr:uid="{00000000-0005-0000-0000-000004000000}"/>
    <cellStyle name="Normalny_Rejon H 30.04.02r" xfId="3" xr:uid="{00000000-0005-0000-0000-000005000000}"/>
  </cellStyles>
  <dxfs count="12">
    <dxf>
      <fill>
        <patternFill>
          <bgColor rgb="FFD8E4BC"/>
        </patternFill>
      </fill>
    </dxf>
    <dxf>
      <font>
        <color auto="1"/>
      </font>
      <fill>
        <patternFill>
          <bgColor rgb="FFFCD5B4"/>
        </patternFill>
      </fill>
    </dxf>
    <dxf>
      <fill>
        <patternFill>
          <bgColor rgb="FFE6B8B7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D8E4BC"/>
        </patternFill>
      </fill>
    </dxf>
    <dxf>
      <font>
        <color auto="1"/>
      </font>
      <fill>
        <patternFill>
          <bgColor rgb="FFFCD5B4"/>
        </patternFill>
      </fill>
    </dxf>
    <dxf>
      <fill>
        <patternFill>
          <bgColor rgb="FFE6B8B7"/>
        </patternFill>
      </fill>
    </dxf>
    <dxf>
      <fill>
        <patternFill>
          <bgColor rgb="FFD8E4BC"/>
        </patternFill>
      </fill>
    </dxf>
    <dxf>
      <font>
        <color auto="1"/>
      </font>
      <fill>
        <patternFill>
          <bgColor rgb="FFFCD5B4"/>
        </patternFill>
      </fill>
    </dxf>
    <dxf>
      <fill>
        <patternFill>
          <bgColor rgb="FFE6B8B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0"/>
  <sheetViews>
    <sheetView view="pageLayout" zoomScaleNormal="100" workbookViewId="0">
      <selection activeCell="C5" sqref="C5"/>
    </sheetView>
  </sheetViews>
  <sheetFormatPr defaultRowHeight="12.75" x14ac:dyDescent="0.2"/>
  <cols>
    <col min="1" max="1" width="3.7109375" style="12" customWidth="1"/>
    <col min="4" max="4" width="11.140625" customWidth="1"/>
    <col min="7" max="7" width="13.5703125" customWidth="1"/>
    <col min="9" max="9" width="9.140625" style="14"/>
  </cols>
  <sheetData>
    <row r="1" spans="1:16" x14ac:dyDescent="0.2">
      <c r="A1" s="1"/>
      <c r="B1" s="4"/>
      <c r="C1" s="4"/>
      <c r="D1" s="4"/>
      <c r="E1" s="4"/>
      <c r="F1" s="4"/>
      <c r="G1" s="4"/>
      <c r="H1" s="1"/>
      <c r="I1" s="13"/>
      <c r="J1" s="3"/>
      <c r="K1" s="17" t="s">
        <v>335</v>
      </c>
      <c r="L1" s="17"/>
      <c r="M1" s="17"/>
    </row>
    <row r="2" spans="1:16" x14ac:dyDescent="0.2">
      <c r="A2" s="1"/>
      <c r="B2" s="4"/>
      <c r="C2" s="4"/>
      <c r="D2" s="4"/>
      <c r="E2" s="4"/>
      <c r="F2" s="4"/>
      <c r="G2" s="4"/>
      <c r="H2" s="1"/>
      <c r="I2" s="13"/>
      <c r="J2" s="2"/>
      <c r="K2" s="4"/>
      <c r="L2" s="4"/>
      <c r="M2" s="5"/>
    </row>
    <row r="3" spans="1:16" x14ac:dyDescent="0.2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6" x14ac:dyDescent="0.2">
      <c r="A4" s="1"/>
      <c r="B4" s="4"/>
      <c r="C4" s="4"/>
      <c r="D4" s="4"/>
      <c r="E4" s="4"/>
      <c r="F4" s="4"/>
      <c r="G4" s="4"/>
      <c r="H4" s="1"/>
      <c r="I4" s="13"/>
      <c r="J4" s="2"/>
      <c r="K4" s="4"/>
      <c r="L4" s="4"/>
      <c r="M4" s="5"/>
    </row>
    <row r="5" spans="1:16" ht="71.25" x14ac:dyDescent="0.2">
      <c r="A5" s="19" t="s">
        <v>10</v>
      </c>
      <c r="B5" s="20" t="s">
        <v>340</v>
      </c>
      <c r="C5" s="135" t="s">
        <v>352</v>
      </c>
      <c r="D5" s="21" t="s">
        <v>0</v>
      </c>
      <c r="E5" s="22" t="s">
        <v>1</v>
      </c>
      <c r="F5" s="22"/>
      <c r="G5" s="23" t="s">
        <v>2</v>
      </c>
      <c r="H5" s="24" t="s">
        <v>3</v>
      </c>
      <c r="I5" s="25" t="s">
        <v>4</v>
      </c>
      <c r="J5" s="26" t="s">
        <v>341</v>
      </c>
      <c r="K5" s="27" t="s">
        <v>342</v>
      </c>
      <c r="L5" s="28" t="s">
        <v>287</v>
      </c>
      <c r="M5" s="28" t="s">
        <v>288</v>
      </c>
      <c r="N5" s="28" t="s">
        <v>343</v>
      </c>
      <c r="O5" s="28" t="s">
        <v>344</v>
      </c>
      <c r="P5" s="29" t="s">
        <v>345</v>
      </c>
    </row>
    <row r="6" spans="1:16" x14ac:dyDescent="0.2">
      <c r="A6" s="30">
        <v>1</v>
      </c>
      <c r="B6" s="31">
        <v>2</v>
      </c>
      <c r="C6" s="32">
        <v>3</v>
      </c>
      <c r="D6" s="33">
        <v>4</v>
      </c>
      <c r="E6" s="30">
        <v>5</v>
      </c>
      <c r="F6" s="30">
        <v>6</v>
      </c>
      <c r="G6" s="34">
        <v>7</v>
      </c>
      <c r="H6" s="35">
        <v>8</v>
      </c>
      <c r="I6" s="36" t="s">
        <v>11</v>
      </c>
      <c r="J6" s="37">
        <v>10</v>
      </c>
      <c r="K6" s="38">
        <v>11</v>
      </c>
      <c r="L6" s="37">
        <v>12</v>
      </c>
      <c r="M6" s="38">
        <v>13</v>
      </c>
      <c r="N6" s="37">
        <v>14</v>
      </c>
      <c r="O6" s="38">
        <v>15</v>
      </c>
      <c r="P6" s="37">
        <v>16</v>
      </c>
    </row>
    <row r="7" spans="1:16" ht="11.25" customHeight="1" x14ac:dyDescent="0.2">
      <c r="A7" s="30"/>
      <c r="B7" s="31"/>
      <c r="C7" s="32"/>
      <c r="D7" s="39" t="s">
        <v>5</v>
      </c>
      <c r="E7" s="40"/>
      <c r="F7" s="41"/>
      <c r="G7" s="34"/>
      <c r="H7" s="35"/>
      <c r="I7" s="36"/>
      <c r="J7" s="42">
        <f t="shared" ref="J7:P7" si="0">SUBTOTAL(9,J8:J6843)</f>
        <v>103314</v>
      </c>
      <c r="K7" s="42">
        <f t="shared" si="0"/>
        <v>84884</v>
      </c>
      <c r="L7" s="42">
        <f t="shared" si="0"/>
        <v>188198</v>
      </c>
      <c r="M7" s="42">
        <f t="shared" si="0"/>
        <v>0</v>
      </c>
      <c r="N7" s="42">
        <f t="shared" si="0"/>
        <v>0</v>
      </c>
      <c r="O7" s="42">
        <f t="shared" si="0"/>
        <v>0</v>
      </c>
      <c r="P7" s="42">
        <f t="shared" si="0"/>
        <v>188198</v>
      </c>
    </row>
    <row r="8" spans="1:16" ht="12.75" customHeight="1" x14ac:dyDescent="0.2">
      <c r="A8" s="43">
        <v>1</v>
      </c>
      <c r="B8" s="43" t="s">
        <v>6</v>
      </c>
      <c r="C8" s="43">
        <v>7</v>
      </c>
      <c r="D8" s="44" t="s">
        <v>167</v>
      </c>
      <c r="E8" s="54">
        <v>19</v>
      </c>
      <c r="F8" s="46"/>
      <c r="G8" s="47" t="s">
        <v>28</v>
      </c>
      <c r="H8" s="48">
        <v>24</v>
      </c>
      <c r="I8" s="71" t="s">
        <v>168</v>
      </c>
      <c r="J8" s="50">
        <v>534</v>
      </c>
      <c r="K8" s="50">
        <v>74</v>
      </c>
      <c r="L8" s="55">
        <f>IF($C8=7,SUM($J8+$K8),)</f>
        <v>608</v>
      </c>
      <c r="M8" s="55">
        <f t="shared" ref="M8:M39" si="1">IF($C8=5,SUM($J8+$K8),)</f>
        <v>0</v>
      </c>
      <c r="N8" s="55">
        <f t="shared" ref="N8:N39" si="2">IF($C8=3,SUM($J8+$K8),)</f>
        <v>0</v>
      </c>
      <c r="O8" s="55">
        <f t="shared" ref="O8:O39" si="3">IF($C8=1,SUM($J8+$K8),)</f>
        <v>0</v>
      </c>
      <c r="P8" s="53">
        <f t="shared" ref="P8:P11" si="4">L8+M8+N8+O8</f>
        <v>608</v>
      </c>
    </row>
    <row r="9" spans="1:16" ht="21.75" customHeight="1" x14ac:dyDescent="0.2">
      <c r="A9" s="43">
        <v>2</v>
      </c>
      <c r="B9" s="43" t="s">
        <v>6</v>
      </c>
      <c r="C9" s="43">
        <v>7</v>
      </c>
      <c r="D9" s="44" t="s">
        <v>167</v>
      </c>
      <c r="E9" s="54">
        <v>22</v>
      </c>
      <c r="F9" s="46"/>
      <c r="G9" s="47" t="s">
        <v>28</v>
      </c>
      <c r="H9" s="72">
        <v>24</v>
      </c>
      <c r="I9" s="73" t="s">
        <v>169</v>
      </c>
      <c r="J9" s="50">
        <v>3837</v>
      </c>
      <c r="K9" s="74">
        <v>11</v>
      </c>
      <c r="L9" s="55">
        <f>IF($C9=7,SUM($J9+$K9),)</f>
        <v>3848</v>
      </c>
      <c r="M9" s="55">
        <f t="shared" si="1"/>
        <v>0</v>
      </c>
      <c r="N9" s="55">
        <f t="shared" si="2"/>
        <v>0</v>
      </c>
      <c r="O9" s="55">
        <f t="shared" si="3"/>
        <v>0</v>
      </c>
      <c r="P9" s="53">
        <f t="shared" si="4"/>
        <v>3848</v>
      </c>
    </row>
    <row r="10" spans="1:16" ht="43.5" customHeight="1" x14ac:dyDescent="0.2">
      <c r="A10" s="43">
        <v>3</v>
      </c>
      <c r="B10" s="43" t="s">
        <v>6</v>
      </c>
      <c r="C10" s="43">
        <v>7</v>
      </c>
      <c r="D10" s="44" t="s">
        <v>170</v>
      </c>
      <c r="E10" s="54"/>
      <c r="F10" s="61"/>
      <c r="G10" s="47" t="s">
        <v>28</v>
      </c>
      <c r="H10" s="48">
        <v>24</v>
      </c>
      <c r="I10" s="58" t="s">
        <v>171</v>
      </c>
      <c r="J10" s="50">
        <v>0</v>
      </c>
      <c r="K10" s="74">
        <v>497</v>
      </c>
      <c r="L10" s="55">
        <v>497</v>
      </c>
      <c r="M10" s="55">
        <f t="shared" si="1"/>
        <v>0</v>
      </c>
      <c r="N10" s="55">
        <f t="shared" si="2"/>
        <v>0</v>
      </c>
      <c r="O10" s="55">
        <f t="shared" si="3"/>
        <v>0</v>
      </c>
      <c r="P10" s="53">
        <f t="shared" si="4"/>
        <v>497</v>
      </c>
    </row>
    <row r="11" spans="1:16" ht="26.25" customHeight="1" x14ac:dyDescent="0.2">
      <c r="A11" s="43">
        <v>4</v>
      </c>
      <c r="B11" s="43" t="s">
        <v>6</v>
      </c>
      <c r="C11" s="43">
        <v>7</v>
      </c>
      <c r="D11" s="44" t="s">
        <v>172</v>
      </c>
      <c r="E11" s="54"/>
      <c r="F11" s="61"/>
      <c r="G11" s="47" t="s">
        <v>28</v>
      </c>
      <c r="H11" s="48">
        <v>24</v>
      </c>
      <c r="I11" s="58" t="s">
        <v>173</v>
      </c>
      <c r="J11" s="50">
        <v>977</v>
      </c>
      <c r="K11" s="74">
        <v>0</v>
      </c>
      <c r="L11" s="55">
        <f t="shared" ref="L11:L43" si="5">IF($C11=7,SUM($J11+$K11),)</f>
        <v>977</v>
      </c>
      <c r="M11" s="55">
        <f t="shared" si="1"/>
        <v>0</v>
      </c>
      <c r="N11" s="55">
        <f t="shared" si="2"/>
        <v>0</v>
      </c>
      <c r="O11" s="55">
        <f t="shared" si="3"/>
        <v>0</v>
      </c>
      <c r="P11" s="53">
        <f t="shared" si="4"/>
        <v>977</v>
      </c>
    </row>
    <row r="12" spans="1:16" ht="12.75" customHeight="1" x14ac:dyDescent="0.2">
      <c r="A12" s="43">
        <v>5</v>
      </c>
      <c r="B12" s="43" t="s">
        <v>6</v>
      </c>
      <c r="C12" s="43">
        <v>7</v>
      </c>
      <c r="D12" s="44" t="s">
        <v>24</v>
      </c>
      <c r="E12" s="45">
        <v>2</v>
      </c>
      <c r="F12" s="46"/>
      <c r="G12" s="47" t="s">
        <v>25</v>
      </c>
      <c r="H12" s="48">
        <v>27</v>
      </c>
      <c r="I12" s="49" t="s">
        <v>26</v>
      </c>
      <c r="J12" s="51">
        <v>357</v>
      </c>
      <c r="K12" s="51"/>
      <c r="L12" s="52">
        <f t="shared" si="5"/>
        <v>357</v>
      </c>
      <c r="M12" s="52">
        <f t="shared" si="1"/>
        <v>0</v>
      </c>
      <c r="N12" s="52">
        <f t="shared" si="2"/>
        <v>0</v>
      </c>
      <c r="O12" s="52">
        <f t="shared" si="3"/>
        <v>0</v>
      </c>
      <c r="P12" s="53">
        <f t="shared" ref="P12" si="6">L12+M12+N12+O12</f>
        <v>357</v>
      </c>
    </row>
    <row r="13" spans="1:16" ht="12.75" customHeight="1" x14ac:dyDescent="0.2">
      <c r="A13" s="43">
        <v>6</v>
      </c>
      <c r="B13" s="43" t="s">
        <v>6</v>
      </c>
      <c r="C13" s="43">
        <v>7</v>
      </c>
      <c r="D13" s="44" t="s">
        <v>27</v>
      </c>
      <c r="E13" s="54">
        <v>5</v>
      </c>
      <c r="F13" s="46"/>
      <c r="G13" s="47" t="s">
        <v>28</v>
      </c>
      <c r="H13" s="48">
        <v>28</v>
      </c>
      <c r="I13" s="49" t="s">
        <v>15</v>
      </c>
      <c r="J13" s="50">
        <v>724</v>
      </c>
      <c r="K13" s="50">
        <v>56</v>
      </c>
      <c r="L13" s="55">
        <f t="shared" si="5"/>
        <v>780</v>
      </c>
      <c r="M13" s="55">
        <f t="shared" si="1"/>
        <v>0</v>
      </c>
      <c r="N13" s="55">
        <f t="shared" si="2"/>
        <v>0</v>
      </c>
      <c r="O13" s="55">
        <f t="shared" si="3"/>
        <v>0</v>
      </c>
      <c r="P13" s="53">
        <f t="shared" ref="P13:P78" si="7">L13+M13+N13+O13</f>
        <v>780</v>
      </c>
    </row>
    <row r="14" spans="1:16" ht="12.75" customHeight="1" x14ac:dyDescent="0.2">
      <c r="A14" s="43">
        <v>7</v>
      </c>
      <c r="B14" s="43" t="s">
        <v>6</v>
      </c>
      <c r="C14" s="43">
        <v>7</v>
      </c>
      <c r="D14" s="44" t="s">
        <v>29</v>
      </c>
      <c r="E14" s="56">
        <v>3</v>
      </c>
      <c r="F14" s="46" t="s">
        <v>19</v>
      </c>
      <c r="G14" s="47" t="s">
        <v>28</v>
      </c>
      <c r="H14" s="48">
        <v>25</v>
      </c>
      <c r="I14" s="49" t="s">
        <v>30</v>
      </c>
      <c r="J14" s="50">
        <v>76</v>
      </c>
      <c r="K14" s="50">
        <v>122</v>
      </c>
      <c r="L14" s="55">
        <f t="shared" si="5"/>
        <v>198</v>
      </c>
      <c r="M14" s="55">
        <f t="shared" si="1"/>
        <v>0</v>
      </c>
      <c r="N14" s="55">
        <f t="shared" si="2"/>
        <v>0</v>
      </c>
      <c r="O14" s="55">
        <f t="shared" si="3"/>
        <v>0</v>
      </c>
      <c r="P14" s="53">
        <f t="shared" si="7"/>
        <v>198</v>
      </c>
    </row>
    <row r="15" spans="1:16" ht="12.75" customHeight="1" x14ac:dyDescent="0.2">
      <c r="A15" s="43">
        <v>8</v>
      </c>
      <c r="B15" s="43" t="s">
        <v>6</v>
      </c>
      <c r="C15" s="43">
        <v>7</v>
      </c>
      <c r="D15" s="44" t="s">
        <v>29</v>
      </c>
      <c r="E15" s="54">
        <v>15</v>
      </c>
      <c r="F15" s="46" t="s">
        <v>31</v>
      </c>
      <c r="G15" s="47" t="s">
        <v>28</v>
      </c>
      <c r="H15" s="57">
        <v>25</v>
      </c>
      <c r="I15" s="49" t="s">
        <v>16</v>
      </c>
      <c r="J15" s="50">
        <v>0</v>
      </c>
      <c r="K15" s="50">
        <v>87</v>
      </c>
      <c r="L15" s="55">
        <f t="shared" si="5"/>
        <v>87</v>
      </c>
      <c r="M15" s="55">
        <f t="shared" si="1"/>
        <v>0</v>
      </c>
      <c r="N15" s="55">
        <f t="shared" si="2"/>
        <v>0</v>
      </c>
      <c r="O15" s="55">
        <f t="shared" si="3"/>
        <v>0</v>
      </c>
      <c r="P15" s="53">
        <f t="shared" si="7"/>
        <v>87</v>
      </c>
    </row>
    <row r="16" spans="1:16" ht="12.75" customHeight="1" x14ac:dyDescent="0.2">
      <c r="A16" s="43">
        <v>9</v>
      </c>
      <c r="B16" s="43" t="s">
        <v>6</v>
      </c>
      <c r="C16" s="43">
        <v>7</v>
      </c>
      <c r="D16" s="44" t="s">
        <v>32</v>
      </c>
      <c r="E16" s="54">
        <v>9</v>
      </c>
      <c r="F16" s="46"/>
      <c r="G16" s="47" t="s">
        <v>28</v>
      </c>
      <c r="H16" s="48">
        <v>27</v>
      </c>
      <c r="I16" s="49" t="s">
        <v>33</v>
      </c>
      <c r="J16" s="50">
        <v>614</v>
      </c>
      <c r="K16" s="50">
        <v>17</v>
      </c>
      <c r="L16" s="55">
        <f t="shared" si="5"/>
        <v>631</v>
      </c>
      <c r="M16" s="55">
        <f t="shared" si="1"/>
        <v>0</v>
      </c>
      <c r="N16" s="55">
        <f t="shared" si="2"/>
        <v>0</v>
      </c>
      <c r="O16" s="55">
        <f t="shared" si="3"/>
        <v>0</v>
      </c>
      <c r="P16" s="53">
        <f t="shared" si="7"/>
        <v>631</v>
      </c>
    </row>
    <row r="17" spans="1:16" ht="12.75" customHeight="1" x14ac:dyDescent="0.2">
      <c r="A17" s="43">
        <v>10</v>
      </c>
      <c r="B17" s="43" t="s">
        <v>6</v>
      </c>
      <c r="C17" s="43">
        <v>7</v>
      </c>
      <c r="D17" s="44" t="s">
        <v>34</v>
      </c>
      <c r="E17" s="54">
        <v>12</v>
      </c>
      <c r="F17" s="46" t="s">
        <v>35</v>
      </c>
      <c r="G17" s="47" t="s">
        <v>28</v>
      </c>
      <c r="H17" s="48">
        <v>25</v>
      </c>
      <c r="I17" s="49" t="s">
        <v>36</v>
      </c>
      <c r="J17" s="50">
        <v>232</v>
      </c>
      <c r="K17" s="50">
        <v>39</v>
      </c>
      <c r="L17" s="55">
        <f t="shared" si="5"/>
        <v>271</v>
      </c>
      <c r="M17" s="55">
        <f t="shared" si="1"/>
        <v>0</v>
      </c>
      <c r="N17" s="55">
        <f t="shared" si="2"/>
        <v>0</v>
      </c>
      <c r="O17" s="55">
        <f t="shared" si="3"/>
        <v>0</v>
      </c>
      <c r="P17" s="53">
        <f t="shared" si="7"/>
        <v>271</v>
      </c>
    </row>
    <row r="18" spans="1:16" ht="12.75" customHeight="1" x14ac:dyDescent="0.2">
      <c r="A18" s="43">
        <v>11</v>
      </c>
      <c r="B18" s="43" t="s">
        <v>6</v>
      </c>
      <c r="C18" s="43">
        <v>7</v>
      </c>
      <c r="D18" s="44" t="s">
        <v>34</v>
      </c>
      <c r="E18" s="54">
        <v>14</v>
      </c>
      <c r="F18" s="46"/>
      <c r="G18" s="47" t="s">
        <v>28</v>
      </c>
      <c r="H18" s="57">
        <v>25</v>
      </c>
      <c r="I18" s="58" t="s">
        <v>37</v>
      </c>
      <c r="J18" s="50">
        <v>149</v>
      </c>
      <c r="K18" s="50">
        <v>29</v>
      </c>
      <c r="L18" s="55">
        <f t="shared" si="5"/>
        <v>178</v>
      </c>
      <c r="M18" s="55">
        <f t="shared" si="1"/>
        <v>0</v>
      </c>
      <c r="N18" s="55">
        <f t="shared" si="2"/>
        <v>0</v>
      </c>
      <c r="O18" s="55">
        <f t="shared" si="3"/>
        <v>0</v>
      </c>
      <c r="P18" s="53">
        <f t="shared" si="7"/>
        <v>178</v>
      </c>
    </row>
    <row r="19" spans="1:16" ht="12.75" customHeight="1" x14ac:dyDescent="0.2">
      <c r="A19" s="43">
        <v>12</v>
      </c>
      <c r="B19" s="43" t="s">
        <v>6</v>
      </c>
      <c r="C19" s="43">
        <v>7</v>
      </c>
      <c r="D19" s="44" t="s">
        <v>34</v>
      </c>
      <c r="E19" s="54">
        <v>20</v>
      </c>
      <c r="F19" s="46"/>
      <c r="G19" s="47" t="s">
        <v>28</v>
      </c>
      <c r="H19" s="57">
        <v>25</v>
      </c>
      <c r="I19" s="58">
        <v>20</v>
      </c>
      <c r="J19" s="50">
        <v>0</v>
      </c>
      <c r="K19" s="50">
        <v>25</v>
      </c>
      <c r="L19" s="55">
        <f t="shared" si="5"/>
        <v>25</v>
      </c>
      <c r="M19" s="55">
        <f t="shared" si="1"/>
        <v>0</v>
      </c>
      <c r="N19" s="55">
        <f t="shared" si="2"/>
        <v>0</v>
      </c>
      <c r="O19" s="55">
        <f t="shared" si="3"/>
        <v>0</v>
      </c>
      <c r="P19" s="53">
        <f t="shared" si="7"/>
        <v>25</v>
      </c>
    </row>
    <row r="20" spans="1:16" ht="12.75" customHeight="1" x14ac:dyDescent="0.2">
      <c r="A20" s="43">
        <v>13</v>
      </c>
      <c r="B20" s="43" t="s">
        <v>6</v>
      </c>
      <c r="C20" s="43">
        <v>7</v>
      </c>
      <c r="D20" s="44" t="s">
        <v>38</v>
      </c>
      <c r="E20" s="56">
        <v>3</v>
      </c>
      <c r="F20" s="46"/>
      <c r="G20" s="47" t="s">
        <v>28</v>
      </c>
      <c r="H20" s="48">
        <v>26</v>
      </c>
      <c r="I20" s="49" t="s">
        <v>39</v>
      </c>
      <c r="J20" s="50">
        <v>0</v>
      </c>
      <c r="K20" s="50">
        <v>110</v>
      </c>
      <c r="L20" s="55">
        <f t="shared" si="5"/>
        <v>110</v>
      </c>
      <c r="M20" s="55">
        <f t="shared" si="1"/>
        <v>0</v>
      </c>
      <c r="N20" s="55">
        <f t="shared" si="2"/>
        <v>0</v>
      </c>
      <c r="O20" s="55">
        <f t="shared" si="3"/>
        <v>0</v>
      </c>
      <c r="P20" s="53">
        <f t="shared" si="7"/>
        <v>110</v>
      </c>
    </row>
    <row r="21" spans="1:16" ht="12.75" customHeight="1" x14ac:dyDescent="0.2">
      <c r="A21" s="43">
        <v>14</v>
      </c>
      <c r="B21" s="43" t="s">
        <v>6</v>
      </c>
      <c r="C21" s="43">
        <v>7</v>
      </c>
      <c r="D21" s="44" t="s">
        <v>40</v>
      </c>
      <c r="E21" s="54">
        <v>5</v>
      </c>
      <c r="F21" s="46"/>
      <c r="G21" s="47" t="s">
        <v>28</v>
      </c>
      <c r="H21" s="48">
        <v>26</v>
      </c>
      <c r="I21" s="49" t="s">
        <v>41</v>
      </c>
      <c r="J21" s="50">
        <v>30</v>
      </c>
      <c r="K21" s="50">
        <v>88</v>
      </c>
      <c r="L21" s="55">
        <f t="shared" si="5"/>
        <v>118</v>
      </c>
      <c r="M21" s="55">
        <f t="shared" si="1"/>
        <v>0</v>
      </c>
      <c r="N21" s="55">
        <f t="shared" si="2"/>
        <v>0</v>
      </c>
      <c r="O21" s="55">
        <f t="shared" si="3"/>
        <v>0</v>
      </c>
      <c r="P21" s="53">
        <f t="shared" si="7"/>
        <v>118</v>
      </c>
    </row>
    <row r="22" spans="1:16" ht="12.75" customHeight="1" x14ac:dyDescent="0.2">
      <c r="A22" s="43">
        <v>15</v>
      </c>
      <c r="B22" s="43" t="s">
        <v>6</v>
      </c>
      <c r="C22" s="43">
        <v>7</v>
      </c>
      <c r="D22" s="44" t="s">
        <v>40</v>
      </c>
      <c r="E22" s="54">
        <v>6</v>
      </c>
      <c r="F22" s="46"/>
      <c r="G22" s="47" t="s">
        <v>28</v>
      </c>
      <c r="H22" s="48">
        <v>26</v>
      </c>
      <c r="I22" s="49" t="s">
        <v>42</v>
      </c>
      <c r="J22" s="50">
        <v>41</v>
      </c>
      <c r="K22" s="50">
        <v>53</v>
      </c>
      <c r="L22" s="55">
        <f t="shared" si="5"/>
        <v>94</v>
      </c>
      <c r="M22" s="55">
        <f t="shared" si="1"/>
        <v>0</v>
      </c>
      <c r="N22" s="55">
        <f t="shared" si="2"/>
        <v>0</v>
      </c>
      <c r="O22" s="55">
        <f t="shared" si="3"/>
        <v>0</v>
      </c>
      <c r="P22" s="53">
        <f t="shared" si="7"/>
        <v>94</v>
      </c>
    </row>
    <row r="23" spans="1:16" ht="12.75" customHeight="1" x14ac:dyDescent="0.2">
      <c r="A23" s="43">
        <v>16</v>
      </c>
      <c r="B23" s="43" t="s">
        <v>6</v>
      </c>
      <c r="C23" s="43">
        <v>7</v>
      </c>
      <c r="D23" s="44" t="s">
        <v>40</v>
      </c>
      <c r="E23" s="54">
        <v>7</v>
      </c>
      <c r="F23" s="46"/>
      <c r="G23" s="47" t="s">
        <v>28</v>
      </c>
      <c r="H23" s="48"/>
      <c r="I23" s="49"/>
      <c r="J23" s="50">
        <v>0</v>
      </c>
      <c r="K23" s="50">
        <v>170</v>
      </c>
      <c r="L23" s="55">
        <f t="shared" si="5"/>
        <v>170</v>
      </c>
      <c r="M23" s="55">
        <f t="shared" si="1"/>
        <v>0</v>
      </c>
      <c r="N23" s="55">
        <f t="shared" si="2"/>
        <v>0</v>
      </c>
      <c r="O23" s="55">
        <f t="shared" si="3"/>
        <v>0</v>
      </c>
      <c r="P23" s="53">
        <f t="shared" si="7"/>
        <v>170</v>
      </c>
    </row>
    <row r="24" spans="1:16" ht="12.75" customHeight="1" x14ac:dyDescent="0.2">
      <c r="A24" s="43">
        <v>17</v>
      </c>
      <c r="B24" s="43" t="s">
        <v>6</v>
      </c>
      <c r="C24" s="43">
        <v>7</v>
      </c>
      <c r="D24" s="44" t="s">
        <v>43</v>
      </c>
      <c r="E24" s="54">
        <v>2</v>
      </c>
      <c r="F24" s="46">
        <v>4</v>
      </c>
      <c r="G24" s="47" t="s">
        <v>25</v>
      </c>
      <c r="H24" s="48">
        <v>27</v>
      </c>
      <c r="I24" s="58">
        <v>46</v>
      </c>
      <c r="J24" s="50">
        <v>1156</v>
      </c>
      <c r="K24" s="50">
        <v>75</v>
      </c>
      <c r="L24" s="55">
        <f t="shared" si="5"/>
        <v>1231</v>
      </c>
      <c r="M24" s="55">
        <f t="shared" si="1"/>
        <v>0</v>
      </c>
      <c r="N24" s="55">
        <f t="shared" si="2"/>
        <v>0</v>
      </c>
      <c r="O24" s="55">
        <f t="shared" si="3"/>
        <v>0</v>
      </c>
      <c r="P24" s="53">
        <f t="shared" si="7"/>
        <v>1231</v>
      </c>
    </row>
    <row r="25" spans="1:16" ht="21" customHeight="1" x14ac:dyDescent="0.2">
      <c r="A25" s="43">
        <v>18</v>
      </c>
      <c r="B25" s="43" t="s">
        <v>6</v>
      </c>
      <c r="C25" s="43">
        <v>7</v>
      </c>
      <c r="D25" s="44" t="s">
        <v>44</v>
      </c>
      <c r="E25" s="54">
        <v>20</v>
      </c>
      <c r="F25" s="46">
        <v>22</v>
      </c>
      <c r="G25" s="47" t="s">
        <v>28</v>
      </c>
      <c r="H25" s="48">
        <v>26</v>
      </c>
      <c r="I25" s="49" t="s">
        <v>46</v>
      </c>
      <c r="J25" s="50">
        <v>1887</v>
      </c>
      <c r="K25" s="50">
        <v>34</v>
      </c>
      <c r="L25" s="55">
        <f t="shared" si="5"/>
        <v>1921</v>
      </c>
      <c r="M25" s="55">
        <f t="shared" si="1"/>
        <v>0</v>
      </c>
      <c r="N25" s="55">
        <f t="shared" si="2"/>
        <v>0</v>
      </c>
      <c r="O25" s="55">
        <f t="shared" si="3"/>
        <v>0</v>
      </c>
      <c r="P25" s="53">
        <f t="shared" si="7"/>
        <v>1921</v>
      </c>
    </row>
    <row r="26" spans="1:16" ht="23.25" customHeight="1" x14ac:dyDescent="0.2">
      <c r="A26" s="43">
        <v>19</v>
      </c>
      <c r="B26" s="43" t="s">
        <v>6</v>
      </c>
      <c r="C26" s="43">
        <v>7</v>
      </c>
      <c r="D26" s="44" t="s">
        <v>44</v>
      </c>
      <c r="E26" s="54">
        <v>6</v>
      </c>
      <c r="F26" s="46"/>
      <c r="G26" s="47" t="s">
        <v>28</v>
      </c>
      <c r="H26" s="48">
        <v>26</v>
      </c>
      <c r="I26" s="49" t="s">
        <v>45</v>
      </c>
      <c r="J26" s="50">
        <v>1474</v>
      </c>
      <c r="K26" s="50">
        <v>126</v>
      </c>
      <c r="L26" s="55">
        <f t="shared" si="5"/>
        <v>1600</v>
      </c>
      <c r="M26" s="55">
        <f t="shared" si="1"/>
        <v>0</v>
      </c>
      <c r="N26" s="55">
        <f t="shared" si="2"/>
        <v>0</v>
      </c>
      <c r="O26" s="55">
        <f t="shared" si="3"/>
        <v>0</v>
      </c>
      <c r="P26" s="53">
        <f t="shared" si="7"/>
        <v>1600</v>
      </c>
    </row>
    <row r="27" spans="1:16" ht="42" customHeight="1" x14ac:dyDescent="0.2">
      <c r="A27" s="43">
        <v>20</v>
      </c>
      <c r="B27" s="43" t="s">
        <v>6</v>
      </c>
      <c r="C27" s="43">
        <v>7</v>
      </c>
      <c r="D27" s="44" t="s">
        <v>47</v>
      </c>
      <c r="E27" s="54">
        <v>9</v>
      </c>
      <c r="F27" s="46"/>
      <c r="G27" s="47" t="s">
        <v>28</v>
      </c>
      <c r="H27" s="48">
        <v>26</v>
      </c>
      <c r="I27" s="58" t="s">
        <v>48</v>
      </c>
      <c r="J27" s="50">
        <v>277</v>
      </c>
      <c r="K27" s="50">
        <v>49</v>
      </c>
      <c r="L27" s="55">
        <f t="shared" si="5"/>
        <v>326</v>
      </c>
      <c r="M27" s="55">
        <f t="shared" si="1"/>
        <v>0</v>
      </c>
      <c r="N27" s="55">
        <f t="shared" si="2"/>
        <v>0</v>
      </c>
      <c r="O27" s="55">
        <f t="shared" si="3"/>
        <v>0</v>
      </c>
      <c r="P27" s="53">
        <f t="shared" si="7"/>
        <v>326</v>
      </c>
    </row>
    <row r="28" spans="1:16" ht="12.75" customHeight="1" x14ac:dyDescent="0.2">
      <c r="A28" s="43">
        <v>21</v>
      </c>
      <c r="B28" s="43" t="s">
        <v>6</v>
      </c>
      <c r="C28" s="43">
        <v>7</v>
      </c>
      <c r="D28" s="44" t="s">
        <v>49</v>
      </c>
      <c r="E28" s="54">
        <v>11</v>
      </c>
      <c r="F28" s="46">
        <v>12</v>
      </c>
      <c r="G28" s="47" t="s">
        <v>25</v>
      </c>
      <c r="H28" s="57">
        <v>27</v>
      </c>
      <c r="I28" s="58" t="s">
        <v>50</v>
      </c>
      <c r="J28" s="50">
        <v>355</v>
      </c>
      <c r="K28" s="50">
        <v>0</v>
      </c>
      <c r="L28" s="55">
        <f t="shared" si="5"/>
        <v>355</v>
      </c>
      <c r="M28" s="55">
        <f t="shared" si="1"/>
        <v>0</v>
      </c>
      <c r="N28" s="55">
        <f t="shared" si="2"/>
        <v>0</v>
      </c>
      <c r="O28" s="55">
        <f t="shared" si="3"/>
        <v>0</v>
      </c>
      <c r="P28" s="53">
        <f t="shared" si="7"/>
        <v>355</v>
      </c>
    </row>
    <row r="29" spans="1:16" ht="24" customHeight="1" x14ac:dyDescent="0.2">
      <c r="A29" s="43">
        <v>22</v>
      </c>
      <c r="B29" s="43" t="s">
        <v>6</v>
      </c>
      <c r="C29" s="43">
        <v>7</v>
      </c>
      <c r="D29" s="44" t="s">
        <v>51</v>
      </c>
      <c r="E29" s="54">
        <v>47</v>
      </c>
      <c r="F29" s="46"/>
      <c r="G29" s="47" t="s">
        <v>28</v>
      </c>
      <c r="H29" s="48">
        <v>37</v>
      </c>
      <c r="I29" s="49" t="s">
        <v>53</v>
      </c>
      <c r="J29" s="50">
        <v>405</v>
      </c>
      <c r="K29" s="50">
        <v>0</v>
      </c>
      <c r="L29" s="55">
        <f t="shared" si="5"/>
        <v>405</v>
      </c>
      <c r="M29" s="55">
        <f t="shared" si="1"/>
        <v>0</v>
      </c>
      <c r="N29" s="55">
        <f t="shared" si="2"/>
        <v>0</v>
      </c>
      <c r="O29" s="55">
        <f t="shared" si="3"/>
        <v>0</v>
      </c>
      <c r="P29" s="53">
        <f t="shared" si="7"/>
        <v>405</v>
      </c>
    </row>
    <row r="30" spans="1:16" ht="20.25" customHeight="1" x14ac:dyDescent="0.2">
      <c r="A30" s="43">
        <v>23</v>
      </c>
      <c r="B30" s="43" t="s">
        <v>6</v>
      </c>
      <c r="C30" s="43">
        <v>7</v>
      </c>
      <c r="D30" s="44" t="s">
        <v>51</v>
      </c>
      <c r="E30" s="54">
        <v>61</v>
      </c>
      <c r="F30" s="46"/>
      <c r="G30" s="47" t="s">
        <v>28</v>
      </c>
      <c r="H30" s="57">
        <v>37</v>
      </c>
      <c r="I30" s="58" t="s">
        <v>54</v>
      </c>
      <c r="J30" s="50">
        <v>1892</v>
      </c>
      <c r="K30" s="50">
        <v>0</v>
      </c>
      <c r="L30" s="55">
        <f t="shared" si="5"/>
        <v>1892</v>
      </c>
      <c r="M30" s="55">
        <f t="shared" si="1"/>
        <v>0</v>
      </c>
      <c r="N30" s="55">
        <f t="shared" si="2"/>
        <v>0</v>
      </c>
      <c r="O30" s="55">
        <f t="shared" si="3"/>
        <v>0</v>
      </c>
      <c r="P30" s="53">
        <f t="shared" si="7"/>
        <v>1892</v>
      </c>
    </row>
    <row r="31" spans="1:16" ht="24" customHeight="1" x14ac:dyDescent="0.2">
      <c r="A31" s="43">
        <v>24</v>
      </c>
      <c r="B31" s="43" t="s">
        <v>6</v>
      </c>
      <c r="C31" s="43">
        <v>7</v>
      </c>
      <c r="D31" s="44" t="s">
        <v>51</v>
      </c>
      <c r="E31" s="54">
        <v>77</v>
      </c>
      <c r="F31" s="46"/>
      <c r="G31" s="47" t="s">
        <v>28</v>
      </c>
      <c r="H31" s="48">
        <v>37</v>
      </c>
      <c r="I31" s="49" t="s">
        <v>55</v>
      </c>
      <c r="J31" s="50">
        <v>409</v>
      </c>
      <c r="K31" s="50">
        <v>0</v>
      </c>
      <c r="L31" s="55">
        <f t="shared" si="5"/>
        <v>409</v>
      </c>
      <c r="M31" s="55">
        <f t="shared" si="1"/>
        <v>0</v>
      </c>
      <c r="N31" s="55">
        <f t="shared" si="2"/>
        <v>0</v>
      </c>
      <c r="O31" s="55">
        <f t="shared" si="3"/>
        <v>0</v>
      </c>
      <c r="P31" s="53">
        <f t="shared" si="7"/>
        <v>409</v>
      </c>
    </row>
    <row r="32" spans="1:16" ht="22.5" customHeight="1" x14ac:dyDescent="0.2">
      <c r="A32" s="43">
        <v>25</v>
      </c>
      <c r="B32" s="43" t="s">
        <v>6</v>
      </c>
      <c r="C32" s="43">
        <v>7</v>
      </c>
      <c r="D32" s="44" t="s">
        <v>51</v>
      </c>
      <c r="E32" s="54">
        <v>38</v>
      </c>
      <c r="F32" s="46"/>
      <c r="G32" s="47" t="s">
        <v>28</v>
      </c>
      <c r="H32" s="57">
        <v>37</v>
      </c>
      <c r="I32" s="58" t="s">
        <v>52</v>
      </c>
      <c r="J32" s="50">
        <v>2683</v>
      </c>
      <c r="K32" s="50">
        <v>25</v>
      </c>
      <c r="L32" s="55">
        <f t="shared" si="5"/>
        <v>2708</v>
      </c>
      <c r="M32" s="55">
        <f t="shared" si="1"/>
        <v>0</v>
      </c>
      <c r="N32" s="55">
        <f t="shared" si="2"/>
        <v>0</v>
      </c>
      <c r="O32" s="55">
        <f t="shared" si="3"/>
        <v>0</v>
      </c>
      <c r="P32" s="53">
        <f t="shared" si="7"/>
        <v>2708</v>
      </c>
    </row>
    <row r="33" spans="1:16" ht="12.75" customHeight="1" x14ac:dyDescent="0.2">
      <c r="A33" s="43">
        <v>26</v>
      </c>
      <c r="B33" s="43" t="s">
        <v>6</v>
      </c>
      <c r="C33" s="43">
        <v>7</v>
      </c>
      <c r="D33" s="44" t="s">
        <v>56</v>
      </c>
      <c r="E33" s="54">
        <v>29</v>
      </c>
      <c r="F33" s="46"/>
      <c r="G33" s="47" t="s">
        <v>28</v>
      </c>
      <c r="H33" s="57">
        <v>25</v>
      </c>
      <c r="I33" s="58" t="s">
        <v>59</v>
      </c>
      <c r="J33" s="50">
        <v>658</v>
      </c>
      <c r="K33" s="50">
        <v>0</v>
      </c>
      <c r="L33" s="55">
        <f t="shared" si="5"/>
        <v>658</v>
      </c>
      <c r="M33" s="55">
        <f t="shared" si="1"/>
        <v>0</v>
      </c>
      <c r="N33" s="55">
        <f t="shared" si="2"/>
        <v>0</v>
      </c>
      <c r="O33" s="55">
        <f t="shared" si="3"/>
        <v>0</v>
      </c>
      <c r="P33" s="53">
        <f t="shared" si="7"/>
        <v>658</v>
      </c>
    </row>
    <row r="34" spans="1:16" ht="12.75" customHeight="1" x14ac:dyDescent="0.2">
      <c r="A34" s="43">
        <v>27</v>
      </c>
      <c r="B34" s="43" t="s">
        <v>6</v>
      </c>
      <c r="C34" s="43">
        <v>7</v>
      </c>
      <c r="D34" s="44" t="s">
        <v>56</v>
      </c>
      <c r="E34" s="54">
        <v>13</v>
      </c>
      <c r="F34" s="46"/>
      <c r="G34" s="47" t="s">
        <v>28</v>
      </c>
      <c r="H34" s="48">
        <v>26</v>
      </c>
      <c r="I34" s="59" t="s">
        <v>57</v>
      </c>
      <c r="J34" s="50">
        <v>71</v>
      </c>
      <c r="K34" s="50">
        <v>0</v>
      </c>
      <c r="L34" s="55">
        <f t="shared" si="5"/>
        <v>71</v>
      </c>
      <c r="M34" s="55">
        <f t="shared" si="1"/>
        <v>0</v>
      </c>
      <c r="N34" s="55">
        <f t="shared" si="2"/>
        <v>0</v>
      </c>
      <c r="O34" s="55">
        <f t="shared" si="3"/>
        <v>0</v>
      </c>
      <c r="P34" s="53">
        <f t="shared" si="7"/>
        <v>71</v>
      </c>
    </row>
    <row r="35" spans="1:16" ht="12.75" customHeight="1" x14ac:dyDescent="0.2">
      <c r="A35" s="43">
        <v>28</v>
      </c>
      <c r="B35" s="43" t="s">
        <v>6</v>
      </c>
      <c r="C35" s="43">
        <v>7</v>
      </c>
      <c r="D35" s="44" t="s">
        <v>56</v>
      </c>
      <c r="E35" s="54">
        <v>14</v>
      </c>
      <c r="F35" s="46">
        <v>15</v>
      </c>
      <c r="G35" s="47" t="s">
        <v>28</v>
      </c>
      <c r="H35" s="48">
        <v>26</v>
      </c>
      <c r="I35" s="59" t="s">
        <v>58</v>
      </c>
      <c r="J35" s="50">
        <v>1213</v>
      </c>
      <c r="K35" s="50">
        <v>0</v>
      </c>
      <c r="L35" s="55">
        <f t="shared" si="5"/>
        <v>1213</v>
      </c>
      <c r="M35" s="55">
        <f t="shared" si="1"/>
        <v>0</v>
      </c>
      <c r="N35" s="55">
        <f t="shared" si="2"/>
        <v>0</v>
      </c>
      <c r="O35" s="55">
        <f t="shared" si="3"/>
        <v>0</v>
      </c>
      <c r="P35" s="53">
        <f t="shared" si="7"/>
        <v>1213</v>
      </c>
    </row>
    <row r="36" spans="1:16" ht="19.5" customHeight="1" x14ac:dyDescent="0.2">
      <c r="A36" s="43">
        <v>29</v>
      </c>
      <c r="B36" s="43" t="s">
        <v>6</v>
      </c>
      <c r="C36" s="43">
        <v>7</v>
      </c>
      <c r="D36" s="44" t="s">
        <v>60</v>
      </c>
      <c r="E36" s="54"/>
      <c r="F36" s="46"/>
      <c r="G36" s="47" t="s">
        <v>28</v>
      </c>
      <c r="H36" s="57">
        <v>25</v>
      </c>
      <c r="I36" s="58" t="s">
        <v>61</v>
      </c>
      <c r="J36" s="50">
        <v>68</v>
      </c>
      <c r="K36" s="50">
        <v>0</v>
      </c>
      <c r="L36" s="55">
        <f t="shared" si="5"/>
        <v>68</v>
      </c>
      <c r="M36" s="55">
        <f t="shared" si="1"/>
        <v>0</v>
      </c>
      <c r="N36" s="55">
        <f t="shared" si="2"/>
        <v>0</v>
      </c>
      <c r="O36" s="55">
        <f t="shared" si="3"/>
        <v>0</v>
      </c>
      <c r="P36" s="53">
        <f t="shared" si="7"/>
        <v>68</v>
      </c>
    </row>
    <row r="37" spans="1:16" ht="27.75" customHeight="1" x14ac:dyDescent="0.2">
      <c r="A37" s="43">
        <v>30</v>
      </c>
      <c r="B37" s="43" t="s">
        <v>6</v>
      </c>
      <c r="C37" s="43">
        <v>7</v>
      </c>
      <c r="D37" s="44" t="s">
        <v>62</v>
      </c>
      <c r="E37" s="54"/>
      <c r="F37" s="46"/>
      <c r="G37" s="47" t="s">
        <v>28</v>
      </c>
      <c r="H37" s="57">
        <v>25</v>
      </c>
      <c r="I37" s="58" t="s">
        <v>63</v>
      </c>
      <c r="J37" s="50">
        <v>323</v>
      </c>
      <c r="K37" s="50">
        <v>0</v>
      </c>
      <c r="L37" s="55">
        <f t="shared" si="5"/>
        <v>323</v>
      </c>
      <c r="M37" s="55">
        <f t="shared" si="1"/>
        <v>0</v>
      </c>
      <c r="N37" s="55">
        <f t="shared" si="2"/>
        <v>0</v>
      </c>
      <c r="O37" s="55">
        <f t="shared" si="3"/>
        <v>0</v>
      </c>
      <c r="P37" s="53">
        <f t="shared" si="7"/>
        <v>323</v>
      </c>
    </row>
    <row r="38" spans="1:16" ht="19.5" customHeight="1" x14ac:dyDescent="0.2">
      <c r="A38" s="43">
        <v>31</v>
      </c>
      <c r="B38" s="43" t="s">
        <v>6</v>
      </c>
      <c r="C38" s="43">
        <v>7</v>
      </c>
      <c r="D38" s="44" t="s">
        <v>64</v>
      </c>
      <c r="E38" s="54">
        <v>5</v>
      </c>
      <c r="F38" s="46"/>
      <c r="G38" s="47" t="s">
        <v>28</v>
      </c>
      <c r="H38" s="48">
        <v>27</v>
      </c>
      <c r="I38" s="58" t="s">
        <v>65</v>
      </c>
      <c r="J38" s="50">
        <v>2467</v>
      </c>
      <c r="K38" s="50">
        <v>549</v>
      </c>
      <c r="L38" s="55">
        <f t="shared" si="5"/>
        <v>3016</v>
      </c>
      <c r="M38" s="55">
        <f t="shared" si="1"/>
        <v>0</v>
      </c>
      <c r="N38" s="55">
        <f t="shared" si="2"/>
        <v>0</v>
      </c>
      <c r="O38" s="55">
        <f t="shared" si="3"/>
        <v>0</v>
      </c>
      <c r="P38" s="53">
        <f t="shared" si="7"/>
        <v>3016</v>
      </c>
    </row>
    <row r="39" spans="1:16" ht="19.5" customHeight="1" x14ac:dyDescent="0.2">
      <c r="A39" s="43">
        <v>32</v>
      </c>
      <c r="B39" s="43" t="s">
        <v>6</v>
      </c>
      <c r="C39" s="43">
        <v>7</v>
      </c>
      <c r="D39" s="44" t="s">
        <v>219</v>
      </c>
      <c r="E39" s="54">
        <v>11</v>
      </c>
      <c r="F39" s="46"/>
      <c r="G39" s="47" t="s">
        <v>28</v>
      </c>
      <c r="H39" s="48">
        <v>24</v>
      </c>
      <c r="I39" s="49" t="s">
        <v>220</v>
      </c>
      <c r="J39" s="50">
        <v>403</v>
      </c>
      <c r="K39" s="74">
        <v>15</v>
      </c>
      <c r="L39" s="55">
        <f t="shared" si="5"/>
        <v>418</v>
      </c>
      <c r="M39" s="55">
        <f t="shared" si="1"/>
        <v>0</v>
      </c>
      <c r="N39" s="55">
        <f t="shared" si="2"/>
        <v>0</v>
      </c>
      <c r="O39" s="55">
        <f t="shared" si="3"/>
        <v>0</v>
      </c>
      <c r="P39" s="53">
        <f t="shared" si="7"/>
        <v>418</v>
      </c>
    </row>
    <row r="40" spans="1:16" ht="12.75" customHeight="1" x14ac:dyDescent="0.2">
      <c r="A40" s="43">
        <v>33</v>
      </c>
      <c r="B40" s="43" t="s">
        <v>6</v>
      </c>
      <c r="C40" s="43">
        <v>7</v>
      </c>
      <c r="D40" s="44" t="s">
        <v>66</v>
      </c>
      <c r="E40" s="54">
        <v>4</v>
      </c>
      <c r="F40" s="46"/>
      <c r="G40" s="47" t="s">
        <v>28</v>
      </c>
      <c r="H40" s="48">
        <v>27</v>
      </c>
      <c r="I40" s="49" t="s">
        <v>67</v>
      </c>
      <c r="J40" s="50">
        <v>171</v>
      </c>
      <c r="K40" s="50">
        <v>54</v>
      </c>
      <c r="L40" s="55">
        <f t="shared" si="5"/>
        <v>225</v>
      </c>
      <c r="M40" s="55">
        <f t="shared" ref="M40:M71" si="8">IF($C40=5,SUM($J40+$K40),)</f>
        <v>0</v>
      </c>
      <c r="N40" s="55">
        <f t="shared" ref="N40:N71" si="9">IF($C40=3,SUM($J40+$K40),)</f>
        <v>0</v>
      </c>
      <c r="O40" s="55">
        <f t="shared" ref="O40:O71" si="10">IF($C40=1,SUM($J40+$K40),)</f>
        <v>0</v>
      </c>
      <c r="P40" s="53">
        <f t="shared" si="7"/>
        <v>225</v>
      </c>
    </row>
    <row r="41" spans="1:16" ht="62.25" customHeight="1" x14ac:dyDescent="0.2">
      <c r="A41" s="43">
        <v>34</v>
      </c>
      <c r="B41" s="43" t="s">
        <v>6</v>
      </c>
      <c r="C41" s="43">
        <v>7</v>
      </c>
      <c r="D41" s="44" t="s">
        <v>68</v>
      </c>
      <c r="E41" s="54"/>
      <c r="F41" s="46"/>
      <c r="G41" s="47" t="s">
        <v>28</v>
      </c>
      <c r="H41" s="48">
        <v>26</v>
      </c>
      <c r="I41" s="49" t="s">
        <v>69</v>
      </c>
      <c r="J41" s="50">
        <v>0</v>
      </c>
      <c r="K41" s="50">
        <v>5152</v>
      </c>
      <c r="L41" s="55">
        <f t="shared" si="5"/>
        <v>5152</v>
      </c>
      <c r="M41" s="55">
        <f t="shared" si="8"/>
        <v>0</v>
      </c>
      <c r="N41" s="55">
        <f t="shared" si="9"/>
        <v>0</v>
      </c>
      <c r="O41" s="55">
        <f t="shared" si="10"/>
        <v>0</v>
      </c>
      <c r="P41" s="53">
        <f t="shared" si="7"/>
        <v>5152</v>
      </c>
    </row>
    <row r="42" spans="1:16" ht="12.75" customHeight="1" x14ac:dyDescent="0.2">
      <c r="A42" s="43">
        <v>35</v>
      </c>
      <c r="B42" s="43" t="s">
        <v>6</v>
      </c>
      <c r="C42" s="43">
        <v>7</v>
      </c>
      <c r="D42" s="44" t="s">
        <v>68</v>
      </c>
      <c r="E42" s="54">
        <v>25</v>
      </c>
      <c r="F42" s="46"/>
      <c r="G42" s="47" t="s">
        <v>28</v>
      </c>
      <c r="H42" s="48">
        <v>26</v>
      </c>
      <c r="I42" s="49" t="s">
        <v>70</v>
      </c>
      <c r="J42" s="50">
        <v>720</v>
      </c>
      <c r="K42" s="50">
        <v>0</v>
      </c>
      <c r="L42" s="55">
        <f t="shared" si="5"/>
        <v>720</v>
      </c>
      <c r="M42" s="55">
        <f t="shared" si="8"/>
        <v>0</v>
      </c>
      <c r="N42" s="55">
        <f t="shared" si="9"/>
        <v>0</v>
      </c>
      <c r="O42" s="55">
        <f t="shared" si="10"/>
        <v>0</v>
      </c>
      <c r="P42" s="53">
        <f t="shared" si="7"/>
        <v>720</v>
      </c>
    </row>
    <row r="43" spans="1:16" ht="12.75" customHeight="1" x14ac:dyDescent="0.2">
      <c r="A43" s="43">
        <v>36</v>
      </c>
      <c r="B43" s="43" t="s">
        <v>6</v>
      </c>
      <c r="C43" s="43">
        <v>7</v>
      </c>
      <c r="D43" s="44" t="s">
        <v>68</v>
      </c>
      <c r="E43" s="54">
        <v>43</v>
      </c>
      <c r="F43" s="46">
        <v>45</v>
      </c>
      <c r="G43" s="47" t="s">
        <v>28</v>
      </c>
      <c r="H43" s="48">
        <v>26</v>
      </c>
      <c r="I43" s="49" t="s">
        <v>72</v>
      </c>
      <c r="J43" s="50">
        <v>181</v>
      </c>
      <c r="K43" s="50">
        <v>0</v>
      </c>
      <c r="L43" s="55">
        <f t="shared" si="5"/>
        <v>181</v>
      </c>
      <c r="M43" s="55">
        <f t="shared" si="8"/>
        <v>0</v>
      </c>
      <c r="N43" s="55">
        <f t="shared" si="9"/>
        <v>0</v>
      </c>
      <c r="O43" s="55">
        <f t="shared" si="10"/>
        <v>0</v>
      </c>
      <c r="P43" s="53">
        <f t="shared" si="7"/>
        <v>181</v>
      </c>
    </row>
    <row r="44" spans="1:16" ht="24" customHeight="1" x14ac:dyDescent="0.2">
      <c r="A44" s="43">
        <v>37</v>
      </c>
      <c r="B44" s="43" t="s">
        <v>6</v>
      </c>
      <c r="C44" s="43">
        <v>7</v>
      </c>
      <c r="D44" s="44" t="s">
        <v>68</v>
      </c>
      <c r="E44" s="54">
        <v>48</v>
      </c>
      <c r="F44" s="46"/>
      <c r="G44" s="47" t="s">
        <v>28</v>
      </c>
      <c r="H44" s="57">
        <v>26</v>
      </c>
      <c r="I44" s="58" t="s">
        <v>73</v>
      </c>
      <c r="J44" s="50">
        <v>1250</v>
      </c>
      <c r="K44" s="50">
        <v>0</v>
      </c>
      <c r="L44" s="55">
        <v>1250</v>
      </c>
      <c r="M44" s="55">
        <f t="shared" si="8"/>
        <v>0</v>
      </c>
      <c r="N44" s="55">
        <f t="shared" si="9"/>
        <v>0</v>
      </c>
      <c r="O44" s="55">
        <f t="shared" si="10"/>
        <v>0</v>
      </c>
      <c r="P44" s="53">
        <f t="shared" si="7"/>
        <v>1250</v>
      </c>
    </row>
    <row r="45" spans="1:16" ht="12.75" customHeight="1" x14ac:dyDescent="0.2">
      <c r="A45" s="43">
        <v>38</v>
      </c>
      <c r="B45" s="43" t="s">
        <v>6</v>
      </c>
      <c r="C45" s="43">
        <v>7</v>
      </c>
      <c r="D45" s="44" t="s">
        <v>68</v>
      </c>
      <c r="E45" s="54">
        <v>30</v>
      </c>
      <c r="F45" s="46"/>
      <c r="G45" s="47" t="s">
        <v>28</v>
      </c>
      <c r="H45" s="48">
        <v>26</v>
      </c>
      <c r="I45" s="49" t="s">
        <v>71</v>
      </c>
      <c r="J45" s="50">
        <v>2014</v>
      </c>
      <c r="K45" s="50">
        <v>85</v>
      </c>
      <c r="L45" s="55">
        <f t="shared" ref="L45:L76" si="11">IF($C45=7,SUM($J45+$K45),)</f>
        <v>2099</v>
      </c>
      <c r="M45" s="55">
        <f t="shared" si="8"/>
        <v>0</v>
      </c>
      <c r="N45" s="55">
        <f t="shared" si="9"/>
        <v>0</v>
      </c>
      <c r="O45" s="55">
        <f t="shared" si="10"/>
        <v>0</v>
      </c>
      <c r="P45" s="53">
        <f t="shared" si="7"/>
        <v>2099</v>
      </c>
    </row>
    <row r="46" spans="1:16" ht="12.75" customHeight="1" x14ac:dyDescent="0.2">
      <c r="A46" s="43">
        <v>39</v>
      </c>
      <c r="B46" s="43" t="s">
        <v>6</v>
      </c>
      <c r="C46" s="43">
        <v>7</v>
      </c>
      <c r="D46" s="44" t="s">
        <v>74</v>
      </c>
      <c r="E46" s="54">
        <v>34</v>
      </c>
      <c r="F46" s="46"/>
      <c r="G46" s="47" t="s">
        <v>28</v>
      </c>
      <c r="H46" s="57">
        <v>27</v>
      </c>
      <c r="I46" s="60" t="s">
        <v>75</v>
      </c>
      <c r="J46" s="50">
        <v>260</v>
      </c>
      <c r="K46" s="50">
        <v>104</v>
      </c>
      <c r="L46" s="55">
        <f t="shared" si="11"/>
        <v>364</v>
      </c>
      <c r="M46" s="55">
        <f t="shared" si="8"/>
        <v>0</v>
      </c>
      <c r="N46" s="55">
        <f t="shared" si="9"/>
        <v>0</v>
      </c>
      <c r="O46" s="55">
        <f t="shared" si="10"/>
        <v>0</v>
      </c>
      <c r="P46" s="53">
        <f t="shared" si="7"/>
        <v>364</v>
      </c>
    </row>
    <row r="47" spans="1:16" ht="12.75" customHeight="1" x14ac:dyDescent="0.2">
      <c r="A47" s="43">
        <v>40</v>
      </c>
      <c r="B47" s="43" t="s">
        <v>6</v>
      </c>
      <c r="C47" s="43">
        <v>7</v>
      </c>
      <c r="D47" s="44" t="s">
        <v>74</v>
      </c>
      <c r="E47" s="54">
        <v>36</v>
      </c>
      <c r="F47" s="46"/>
      <c r="G47" s="47" t="s">
        <v>28</v>
      </c>
      <c r="H47" s="48">
        <v>26</v>
      </c>
      <c r="I47" s="49" t="s">
        <v>76</v>
      </c>
      <c r="J47" s="50">
        <v>422</v>
      </c>
      <c r="K47" s="50">
        <v>23</v>
      </c>
      <c r="L47" s="55">
        <f t="shared" si="11"/>
        <v>445</v>
      </c>
      <c r="M47" s="55">
        <f t="shared" si="8"/>
        <v>0</v>
      </c>
      <c r="N47" s="55">
        <f t="shared" si="9"/>
        <v>0</v>
      </c>
      <c r="O47" s="55">
        <f t="shared" si="10"/>
        <v>0</v>
      </c>
      <c r="P47" s="53">
        <f t="shared" si="7"/>
        <v>445</v>
      </c>
    </row>
    <row r="48" spans="1:16" ht="12.75" customHeight="1" x14ac:dyDescent="0.2">
      <c r="A48" s="43">
        <v>41</v>
      </c>
      <c r="B48" s="43" t="s">
        <v>6</v>
      </c>
      <c r="C48" s="43">
        <v>7</v>
      </c>
      <c r="D48" s="44" t="s">
        <v>77</v>
      </c>
      <c r="E48" s="54">
        <v>12</v>
      </c>
      <c r="F48" s="46">
        <v>15</v>
      </c>
      <c r="G48" s="47" t="s">
        <v>28</v>
      </c>
      <c r="H48" s="57">
        <v>26</v>
      </c>
      <c r="I48" s="58" t="s">
        <v>78</v>
      </c>
      <c r="J48" s="50">
        <v>0</v>
      </c>
      <c r="K48" s="50">
        <v>27</v>
      </c>
      <c r="L48" s="55">
        <f t="shared" si="11"/>
        <v>27</v>
      </c>
      <c r="M48" s="55">
        <f t="shared" si="8"/>
        <v>0</v>
      </c>
      <c r="N48" s="55">
        <f t="shared" si="9"/>
        <v>0</v>
      </c>
      <c r="O48" s="55">
        <f t="shared" si="10"/>
        <v>0</v>
      </c>
      <c r="P48" s="53">
        <f t="shared" si="7"/>
        <v>27</v>
      </c>
    </row>
    <row r="49" spans="1:16" ht="12.75" customHeight="1" x14ac:dyDescent="0.2">
      <c r="A49" s="43">
        <v>42</v>
      </c>
      <c r="B49" s="43" t="s">
        <v>6</v>
      </c>
      <c r="C49" s="43">
        <v>7</v>
      </c>
      <c r="D49" s="44" t="s">
        <v>79</v>
      </c>
      <c r="E49" s="54">
        <v>10</v>
      </c>
      <c r="F49" s="46">
        <v>11</v>
      </c>
      <c r="G49" s="47" t="s">
        <v>28</v>
      </c>
      <c r="H49" s="48">
        <v>37</v>
      </c>
      <c r="I49" s="49" t="s">
        <v>81</v>
      </c>
      <c r="J49" s="50">
        <v>485</v>
      </c>
      <c r="K49" s="50">
        <v>24</v>
      </c>
      <c r="L49" s="55">
        <f t="shared" si="11"/>
        <v>509</v>
      </c>
      <c r="M49" s="55">
        <f t="shared" si="8"/>
        <v>0</v>
      </c>
      <c r="N49" s="55">
        <f t="shared" si="9"/>
        <v>0</v>
      </c>
      <c r="O49" s="55">
        <f t="shared" si="10"/>
        <v>0</v>
      </c>
      <c r="P49" s="53">
        <f t="shared" si="7"/>
        <v>509</v>
      </c>
    </row>
    <row r="50" spans="1:16" ht="12.75" customHeight="1" x14ac:dyDescent="0.2">
      <c r="A50" s="43">
        <v>43</v>
      </c>
      <c r="B50" s="43" t="s">
        <v>6</v>
      </c>
      <c r="C50" s="43">
        <v>7</v>
      </c>
      <c r="D50" s="44" t="s">
        <v>79</v>
      </c>
      <c r="E50" s="54">
        <v>1</v>
      </c>
      <c r="F50" s="61">
        <v>3</v>
      </c>
      <c r="G50" s="44" t="s">
        <v>28</v>
      </c>
      <c r="H50" s="48">
        <v>37</v>
      </c>
      <c r="I50" s="58" t="s">
        <v>80</v>
      </c>
      <c r="J50" s="50">
        <v>926</v>
      </c>
      <c r="K50" s="50">
        <v>49</v>
      </c>
      <c r="L50" s="55">
        <f t="shared" si="11"/>
        <v>975</v>
      </c>
      <c r="M50" s="55">
        <f t="shared" si="8"/>
        <v>0</v>
      </c>
      <c r="N50" s="55">
        <f t="shared" si="9"/>
        <v>0</v>
      </c>
      <c r="O50" s="55">
        <f t="shared" si="10"/>
        <v>0</v>
      </c>
      <c r="P50" s="53">
        <f t="shared" si="7"/>
        <v>975</v>
      </c>
    </row>
    <row r="51" spans="1:16" ht="18.75" customHeight="1" x14ac:dyDescent="0.2">
      <c r="A51" s="43">
        <v>44</v>
      </c>
      <c r="B51" s="43" t="s">
        <v>6</v>
      </c>
      <c r="C51" s="43">
        <v>7</v>
      </c>
      <c r="D51" s="44" t="s">
        <v>82</v>
      </c>
      <c r="E51" s="54">
        <v>54</v>
      </c>
      <c r="F51" s="46">
        <v>55</v>
      </c>
      <c r="G51" s="47" t="s">
        <v>28</v>
      </c>
      <c r="H51" s="57">
        <v>25</v>
      </c>
      <c r="I51" s="49" t="s">
        <v>85</v>
      </c>
      <c r="J51" s="50">
        <v>641</v>
      </c>
      <c r="K51" s="50">
        <v>74</v>
      </c>
      <c r="L51" s="55">
        <f t="shared" si="11"/>
        <v>715</v>
      </c>
      <c r="M51" s="55">
        <f t="shared" si="8"/>
        <v>0</v>
      </c>
      <c r="N51" s="55">
        <f t="shared" si="9"/>
        <v>0</v>
      </c>
      <c r="O51" s="55">
        <f t="shared" si="10"/>
        <v>0</v>
      </c>
      <c r="P51" s="53">
        <f t="shared" si="7"/>
        <v>715</v>
      </c>
    </row>
    <row r="52" spans="1:16" ht="12.75" customHeight="1" x14ac:dyDescent="0.2">
      <c r="A52" s="43">
        <v>45</v>
      </c>
      <c r="B52" s="43" t="s">
        <v>6</v>
      </c>
      <c r="C52" s="43">
        <v>7</v>
      </c>
      <c r="D52" s="44" t="s">
        <v>82</v>
      </c>
      <c r="E52" s="54">
        <v>1</v>
      </c>
      <c r="F52" s="46"/>
      <c r="G52" s="47" t="s">
        <v>28</v>
      </c>
      <c r="H52" s="48">
        <v>26</v>
      </c>
      <c r="I52" s="49" t="s">
        <v>83</v>
      </c>
      <c r="J52" s="50">
        <v>19</v>
      </c>
      <c r="K52" s="50">
        <v>65</v>
      </c>
      <c r="L52" s="55">
        <f t="shared" si="11"/>
        <v>84</v>
      </c>
      <c r="M52" s="55">
        <f t="shared" si="8"/>
        <v>0</v>
      </c>
      <c r="N52" s="55">
        <f t="shared" si="9"/>
        <v>0</v>
      </c>
      <c r="O52" s="55">
        <f t="shared" si="10"/>
        <v>0</v>
      </c>
      <c r="P52" s="53">
        <f t="shared" si="7"/>
        <v>84</v>
      </c>
    </row>
    <row r="53" spans="1:16" ht="12.75" customHeight="1" x14ac:dyDescent="0.2">
      <c r="A53" s="43">
        <v>46</v>
      </c>
      <c r="B53" s="43" t="s">
        <v>6</v>
      </c>
      <c r="C53" s="43">
        <v>7</v>
      </c>
      <c r="D53" s="44" t="s">
        <v>82</v>
      </c>
      <c r="E53" s="54">
        <v>14</v>
      </c>
      <c r="F53" s="46"/>
      <c r="G53" s="47" t="s">
        <v>28</v>
      </c>
      <c r="H53" s="57">
        <v>25</v>
      </c>
      <c r="I53" s="49" t="s">
        <v>84</v>
      </c>
      <c r="J53" s="50">
        <v>1286</v>
      </c>
      <c r="K53" s="50">
        <v>24</v>
      </c>
      <c r="L53" s="55">
        <f t="shared" si="11"/>
        <v>1310</v>
      </c>
      <c r="M53" s="55">
        <f t="shared" si="8"/>
        <v>0</v>
      </c>
      <c r="N53" s="55">
        <f t="shared" si="9"/>
        <v>0</v>
      </c>
      <c r="O53" s="55">
        <f t="shared" si="10"/>
        <v>0</v>
      </c>
      <c r="P53" s="53">
        <f t="shared" si="7"/>
        <v>1310</v>
      </c>
    </row>
    <row r="54" spans="1:16" ht="12.75" customHeight="1" x14ac:dyDescent="0.2">
      <c r="A54" s="43">
        <v>47</v>
      </c>
      <c r="B54" s="43" t="s">
        <v>6</v>
      </c>
      <c r="C54" s="43">
        <v>7</v>
      </c>
      <c r="D54" s="44" t="s">
        <v>86</v>
      </c>
      <c r="E54" s="54">
        <v>5</v>
      </c>
      <c r="F54" s="46">
        <v>6</v>
      </c>
      <c r="G54" s="47"/>
      <c r="H54" s="48"/>
      <c r="I54" s="49"/>
      <c r="J54" s="50">
        <v>0</v>
      </c>
      <c r="K54" s="50">
        <v>85</v>
      </c>
      <c r="L54" s="55">
        <f t="shared" si="11"/>
        <v>85</v>
      </c>
      <c r="M54" s="55">
        <f t="shared" si="8"/>
        <v>0</v>
      </c>
      <c r="N54" s="55">
        <f t="shared" si="9"/>
        <v>0</v>
      </c>
      <c r="O54" s="55">
        <f t="shared" si="10"/>
        <v>0</v>
      </c>
      <c r="P54" s="53">
        <f t="shared" si="7"/>
        <v>85</v>
      </c>
    </row>
    <row r="55" spans="1:16" ht="30" customHeight="1" x14ac:dyDescent="0.2">
      <c r="A55" s="43">
        <v>48</v>
      </c>
      <c r="B55" s="43" t="s">
        <v>6</v>
      </c>
      <c r="C55" s="43">
        <v>7</v>
      </c>
      <c r="D55" s="44" t="s">
        <v>86</v>
      </c>
      <c r="E55" s="54">
        <v>14</v>
      </c>
      <c r="F55" s="46"/>
      <c r="G55" s="47" t="s">
        <v>28</v>
      </c>
      <c r="H55" s="48">
        <v>27</v>
      </c>
      <c r="I55" s="49" t="s">
        <v>87</v>
      </c>
      <c r="J55" s="50">
        <v>4581</v>
      </c>
      <c r="K55" s="50">
        <v>182</v>
      </c>
      <c r="L55" s="55">
        <f t="shared" si="11"/>
        <v>4763</v>
      </c>
      <c r="M55" s="55">
        <f t="shared" si="8"/>
        <v>0</v>
      </c>
      <c r="N55" s="55">
        <f t="shared" si="9"/>
        <v>0</v>
      </c>
      <c r="O55" s="55">
        <f t="shared" si="10"/>
        <v>0</v>
      </c>
      <c r="P55" s="53">
        <f t="shared" si="7"/>
        <v>4763</v>
      </c>
    </row>
    <row r="56" spans="1:16" ht="22.5" customHeight="1" x14ac:dyDescent="0.2">
      <c r="A56" s="43">
        <v>49</v>
      </c>
      <c r="B56" s="43" t="s">
        <v>6</v>
      </c>
      <c r="C56" s="43">
        <v>7</v>
      </c>
      <c r="D56" s="44" t="s">
        <v>88</v>
      </c>
      <c r="E56" s="54"/>
      <c r="F56" s="46"/>
      <c r="G56" s="47" t="s">
        <v>28</v>
      </c>
      <c r="H56" s="48" t="s">
        <v>89</v>
      </c>
      <c r="I56" s="62" t="s">
        <v>90</v>
      </c>
      <c r="J56" s="63">
        <v>18467</v>
      </c>
      <c r="K56" s="50">
        <v>0</v>
      </c>
      <c r="L56" s="64">
        <f t="shared" si="11"/>
        <v>18467</v>
      </c>
      <c r="M56" s="55">
        <f t="shared" si="8"/>
        <v>0</v>
      </c>
      <c r="N56" s="55">
        <f t="shared" si="9"/>
        <v>0</v>
      </c>
      <c r="O56" s="55">
        <f t="shared" si="10"/>
        <v>0</v>
      </c>
      <c r="P56" s="53">
        <f t="shared" si="7"/>
        <v>18467</v>
      </c>
    </row>
    <row r="57" spans="1:16" ht="21.75" customHeight="1" x14ac:dyDescent="0.2">
      <c r="A57" s="43">
        <v>50</v>
      </c>
      <c r="B57" s="43" t="s">
        <v>6</v>
      </c>
      <c r="C57" s="43">
        <v>7</v>
      </c>
      <c r="D57" s="44" t="s">
        <v>91</v>
      </c>
      <c r="E57" s="54">
        <v>4</v>
      </c>
      <c r="F57" s="46"/>
      <c r="G57" s="47" t="s">
        <v>28</v>
      </c>
      <c r="H57" s="65">
        <v>34</v>
      </c>
      <c r="I57" s="49" t="s">
        <v>92</v>
      </c>
      <c r="J57" s="50">
        <v>2488</v>
      </c>
      <c r="K57" s="50">
        <v>0</v>
      </c>
      <c r="L57" s="55">
        <f t="shared" si="11"/>
        <v>2488</v>
      </c>
      <c r="M57" s="55">
        <f t="shared" si="8"/>
        <v>0</v>
      </c>
      <c r="N57" s="55">
        <f t="shared" si="9"/>
        <v>0</v>
      </c>
      <c r="O57" s="55">
        <f t="shared" si="10"/>
        <v>0</v>
      </c>
      <c r="P57" s="53">
        <f t="shared" si="7"/>
        <v>2488</v>
      </c>
    </row>
    <row r="58" spans="1:16" ht="18" customHeight="1" x14ac:dyDescent="0.2">
      <c r="A58" s="43">
        <v>51</v>
      </c>
      <c r="B58" s="43" t="s">
        <v>6</v>
      </c>
      <c r="C58" s="43">
        <v>7</v>
      </c>
      <c r="D58" s="44" t="s">
        <v>93</v>
      </c>
      <c r="E58" s="56">
        <v>1</v>
      </c>
      <c r="F58" s="46"/>
      <c r="G58" s="47" t="s">
        <v>28</v>
      </c>
      <c r="H58" s="48">
        <v>26</v>
      </c>
      <c r="I58" s="49" t="s">
        <v>94</v>
      </c>
      <c r="J58" s="50">
        <v>802</v>
      </c>
      <c r="K58" s="50">
        <v>0</v>
      </c>
      <c r="L58" s="55">
        <f t="shared" si="11"/>
        <v>802</v>
      </c>
      <c r="M58" s="55">
        <f t="shared" si="8"/>
        <v>0</v>
      </c>
      <c r="N58" s="55">
        <f t="shared" si="9"/>
        <v>0</v>
      </c>
      <c r="O58" s="55">
        <f t="shared" si="10"/>
        <v>0</v>
      </c>
      <c r="P58" s="53">
        <f t="shared" si="7"/>
        <v>802</v>
      </c>
    </row>
    <row r="59" spans="1:16" ht="22.5" customHeight="1" x14ac:dyDescent="0.2">
      <c r="A59" s="43">
        <v>52</v>
      </c>
      <c r="B59" s="43" t="s">
        <v>6</v>
      </c>
      <c r="C59" s="43">
        <v>7</v>
      </c>
      <c r="D59" s="44" t="s">
        <v>93</v>
      </c>
      <c r="E59" s="54">
        <v>29</v>
      </c>
      <c r="F59" s="46"/>
      <c r="G59" s="47" t="s">
        <v>28</v>
      </c>
      <c r="H59" s="48">
        <v>26</v>
      </c>
      <c r="I59" s="49" t="s">
        <v>95</v>
      </c>
      <c r="J59" s="50">
        <v>3045</v>
      </c>
      <c r="K59" s="50">
        <v>551</v>
      </c>
      <c r="L59" s="55">
        <f t="shared" si="11"/>
        <v>3596</v>
      </c>
      <c r="M59" s="55">
        <f t="shared" si="8"/>
        <v>0</v>
      </c>
      <c r="N59" s="55">
        <f t="shared" si="9"/>
        <v>0</v>
      </c>
      <c r="O59" s="55">
        <f t="shared" si="10"/>
        <v>0</v>
      </c>
      <c r="P59" s="53">
        <f t="shared" si="7"/>
        <v>3596</v>
      </c>
    </row>
    <row r="60" spans="1:16" ht="21.75" customHeight="1" x14ac:dyDescent="0.2">
      <c r="A60" s="43">
        <v>53</v>
      </c>
      <c r="B60" s="43" t="s">
        <v>6</v>
      </c>
      <c r="C60" s="43">
        <v>7</v>
      </c>
      <c r="D60" s="44" t="s">
        <v>93</v>
      </c>
      <c r="E60" s="54">
        <v>37</v>
      </c>
      <c r="F60" s="46"/>
      <c r="G60" s="47" t="s">
        <v>28</v>
      </c>
      <c r="H60" s="57">
        <v>26</v>
      </c>
      <c r="I60" s="58" t="s">
        <v>96</v>
      </c>
      <c r="J60" s="50">
        <v>2730</v>
      </c>
      <c r="K60" s="50">
        <v>568</v>
      </c>
      <c r="L60" s="55">
        <f t="shared" si="11"/>
        <v>3298</v>
      </c>
      <c r="M60" s="55">
        <f t="shared" si="8"/>
        <v>0</v>
      </c>
      <c r="N60" s="55">
        <f t="shared" si="9"/>
        <v>0</v>
      </c>
      <c r="O60" s="55">
        <f t="shared" si="10"/>
        <v>0</v>
      </c>
      <c r="P60" s="53">
        <f t="shared" si="7"/>
        <v>3298</v>
      </c>
    </row>
    <row r="61" spans="1:16" ht="12.75" customHeight="1" x14ac:dyDescent="0.2">
      <c r="A61" s="43">
        <v>54</v>
      </c>
      <c r="B61" s="43" t="s">
        <v>6</v>
      </c>
      <c r="C61" s="43">
        <v>7</v>
      </c>
      <c r="D61" s="44" t="s">
        <v>93</v>
      </c>
      <c r="E61" s="54">
        <v>40</v>
      </c>
      <c r="F61" s="46"/>
      <c r="G61" s="47" t="s">
        <v>28</v>
      </c>
      <c r="H61" s="48">
        <v>26</v>
      </c>
      <c r="I61" s="49" t="s">
        <v>97</v>
      </c>
      <c r="J61" s="50">
        <v>457</v>
      </c>
      <c r="K61" s="50">
        <v>0</v>
      </c>
      <c r="L61" s="55">
        <f t="shared" si="11"/>
        <v>457</v>
      </c>
      <c r="M61" s="55">
        <f t="shared" si="8"/>
        <v>0</v>
      </c>
      <c r="N61" s="55">
        <f t="shared" si="9"/>
        <v>0</v>
      </c>
      <c r="O61" s="55">
        <f t="shared" si="10"/>
        <v>0</v>
      </c>
      <c r="P61" s="53">
        <f t="shared" si="7"/>
        <v>457</v>
      </c>
    </row>
    <row r="62" spans="1:16" ht="23.25" customHeight="1" x14ac:dyDescent="0.2">
      <c r="A62" s="43">
        <v>55</v>
      </c>
      <c r="B62" s="43" t="s">
        <v>6</v>
      </c>
      <c r="C62" s="43">
        <v>7</v>
      </c>
      <c r="D62" s="44" t="s">
        <v>98</v>
      </c>
      <c r="E62" s="54">
        <v>39</v>
      </c>
      <c r="F62" s="61" t="s">
        <v>102</v>
      </c>
      <c r="G62" s="47" t="s">
        <v>28</v>
      </c>
      <c r="H62" s="48">
        <v>26</v>
      </c>
      <c r="I62" s="58" t="s">
        <v>103</v>
      </c>
      <c r="J62" s="50">
        <v>0</v>
      </c>
      <c r="K62" s="50">
        <v>78</v>
      </c>
      <c r="L62" s="55">
        <f t="shared" si="11"/>
        <v>78</v>
      </c>
      <c r="M62" s="55">
        <f t="shared" si="8"/>
        <v>0</v>
      </c>
      <c r="N62" s="55">
        <f t="shared" si="9"/>
        <v>0</v>
      </c>
      <c r="O62" s="55">
        <f t="shared" si="10"/>
        <v>0</v>
      </c>
      <c r="P62" s="53">
        <f t="shared" si="7"/>
        <v>78</v>
      </c>
    </row>
    <row r="63" spans="1:16" ht="12.75" customHeight="1" x14ac:dyDescent="0.2">
      <c r="A63" s="43">
        <v>56</v>
      </c>
      <c r="B63" s="43" t="s">
        <v>6</v>
      </c>
      <c r="C63" s="43">
        <v>7</v>
      </c>
      <c r="D63" s="44" t="s">
        <v>98</v>
      </c>
      <c r="E63" s="54">
        <v>21</v>
      </c>
      <c r="F63" s="46"/>
      <c r="G63" s="47" t="s">
        <v>28</v>
      </c>
      <c r="H63" s="48">
        <v>26</v>
      </c>
      <c r="I63" s="58" t="s">
        <v>101</v>
      </c>
      <c r="J63" s="50">
        <v>36</v>
      </c>
      <c r="K63" s="50">
        <v>25</v>
      </c>
      <c r="L63" s="55">
        <f t="shared" si="11"/>
        <v>61</v>
      </c>
      <c r="M63" s="55">
        <f t="shared" si="8"/>
        <v>0</v>
      </c>
      <c r="N63" s="55">
        <f t="shared" si="9"/>
        <v>0</v>
      </c>
      <c r="O63" s="55">
        <f t="shared" si="10"/>
        <v>0</v>
      </c>
      <c r="P63" s="53">
        <f t="shared" si="7"/>
        <v>61</v>
      </c>
    </row>
    <row r="64" spans="1:16" ht="12.75" customHeight="1" x14ac:dyDescent="0.2">
      <c r="A64" s="43">
        <v>57</v>
      </c>
      <c r="B64" s="43" t="s">
        <v>6</v>
      </c>
      <c r="C64" s="43">
        <v>7</v>
      </c>
      <c r="D64" s="44" t="s">
        <v>98</v>
      </c>
      <c r="E64" s="54">
        <v>17</v>
      </c>
      <c r="F64" s="46" t="s">
        <v>99</v>
      </c>
      <c r="G64" s="47" t="s">
        <v>28</v>
      </c>
      <c r="H64" s="48">
        <v>26</v>
      </c>
      <c r="I64" s="49" t="s">
        <v>100</v>
      </c>
      <c r="J64" s="50">
        <v>443</v>
      </c>
      <c r="K64" s="50">
        <v>0</v>
      </c>
      <c r="L64" s="55">
        <f t="shared" si="11"/>
        <v>443</v>
      </c>
      <c r="M64" s="55">
        <f t="shared" si="8"/>
        <v>0</v>
      </c>
      <c r="N64" s="55">
        <f t="shared" si="9"/>
        <v>0</v>
      </c>
      <c r="O64" s="55">
        <f t="shared" si="10"/>
        <v>0</v>
      </c>
      <c r="P64" s="53">
        <f t="shared" si="7"/>
        <v>443</v>
      </c>
    </row>
    <row r="65" spans="1:16" ht="24.75" customHeight="1" x14ac:dyDescent="0.2">
      <c r="A65" s="43">
        <v>58</v>
      </c>
      <c r="B65" s="43" t="s">
        <v>6</v>
      </c>
      <c r="C65" s="43">
        <v>7</v>
      </c>
      <c r="D65" s="44" t="s">
        <v>104</v>
      </c>
      <c r="E65" s="54">
        <v>42</v>
      </c>
      <c r="F65" s="46"/>
      <c r="G65" s="47" t="s">
        <v>28</v>
      </c>
      <c r="H65" s="48"/>
      <c r="I65" s="49"/>
      <c r="J65" s="50">
        <v>0</v>
      </c>
      <c r="K65" s="50">
        <v>27</v>
      </c>
      <c r="L65" s="55">
        <f t="shared" si="11"/>
        <v>27</v>
      </c>
      <c r="M65" s="55">
        <f t="shared" si="8"/>
        <v>0</v>
      </c>
      <c r="N65" s="55">
        <f t="shared" si="9"/>
        <v>0</v>
      </c>
      <c r="O65" s="55">
        <f t="shared" si="10"/>
        <v>0</v>
      </c>
      <c r="P65" s="53">
        <f t="shared" si="7"/>
        <v>27</v>
      </c>
    </row>
    <row r="66" spans="1:16" ht="24.75" customHeight="1" x14ac:dyDescent="0.2">
      <c r="A66" s="43">
        <v>59</v>
      </c>
      <c r="B66" s="43" t="s">
        <v>6</v>
      </c>
      <c r="C66" s="43">
        <v>7</v>
      </c>
      <c r="D66" s="44" t="s">
        <v>104</v>
      </c>
      <c r="E66" s="54">
        <v>44</v>
      </c>
      <c r="F66" s="46"/>
      <c r="G66" s="47" t="s">
        <v>28</v>
      </c>
      <c r="H66" s="57">
        <v>37</v>
      </c>
      <c r="I66" s="49" t="s">
        <v>105</v>
      </c>
      <c r="J66" s="50">
        <v>571</v>
      </c>
      <c r="K66" s="50">
        <v>27</v>
      </c>
      <c r="L66" s="55">
        <f t="shared" si="11"/>
        <v>598</v>
      </c>
      <c r="M66" s="55">
        <f t="shared" si="8"/>
        <v>0</v>
      </c>
      <c r="N66" s="55">
        <f t="shared" si="9"/>
        <v>0</v>
      </c>
      <c r="O66" s="55">
        <f t="shared" si="10"/>
        <v>0</v>
      </c>
      <c r="P66" s="53">
        <f t="shared" si="7"/>
        <v>598</v>
      </c>
    </row>
    <row r="67" spans="1:16" ht="12.75" customHeight="1" x14ac:dyDescent="0.2">
      <c r="A67" s="43">
        <v>60</v>
      </c>
      <c r="B67" s="43" t="s">
        <v>6</v>
      </c>
      <c r="C67" s="43">
        <v>7</v>
      </c>
      <c r="D67" s="44" t="s">
        <v>106</v>
      </c>
      <c r="E67" s="54">
        <v>16</v>
      </c>
      <c r="F67" s="46"/>
      <c r="G67" s="47" t="s">
        <v>28</v>
      </c>
      <c r="H67" s="48">
        <v>27</v>
      </c>
      <c r="I67" s="49" t="s">
        <v>109</v>
      </c>
      <c r="J67" s="50">
        <v>34</v>
      </c>
      <c r="K67" s="50"/>
      <c r="L67" s="55">
        <f t="shared" si="11"/>
        <v>34</v>
      </c>
      <c r="M67" s="55">
        <f t="shared" si="8"/>
        <v>0</v>
      </c>
      <c r="N67" s="55">
        <f t="shared" si="9"/>
        <v>0</v>
      </c>
      <c r="O67" s="55">
        <f t="shared" si="10"/>
        <v>0</v>
      </c>
      <c r="P67" s="53">
        <f t="shared" si="7"/>
        <v>34</v>
      </c>
    </row>
    <row r="68" spans="1:16" ht="12.75" customHeight="1" x14ac:dyDescent="0.2">
      <c r="A68" s="43">
        <v>61</v>
      </c>
      <c r="B68" s="43" t="s">
        <v>6</v>
      </c>
      <c r="C68" s="43">
        <v>7</v>
      </c>
      <c r="D68" s="44" t="s">
        <v>106</v>
      </c>
      <c r="E68" s="54">
        <v>4</v>
      </c>
      <c r="F68" s="46"/>
      <c r="G68" s="47" t="s">
        <v>28</v>
      </c>
      <c r="H68" s="48">
        <v>26</v>
      </c>
      <c r="I68" s="49" t="s">
        <v>107</v>
      </c>
      <c r="J68" s="50">
        <v>153</v>
      </c>
      <c r="K68" s="50"/>
      <c r="L68" s="55">
        <f t="shared" si="11"/>
        <v>153</v>
      </c>
      <c r="M68" s="55">
        <f t="shared" si="8"/>
        <v>0</v>
      </c>
      <c r="N68" s="55">
        <f t="shared" si="9"/>
        <v>0</v>
      </c>
      <c r="O68" s="55">
        <f t="shared" si="10"/>
        <v>0</v>
      </c>
      <c r="P68" s="53">
        <f t="shared" si="7"/>
        <v>153</v>
      </c>
    </row>
    <row r="69" spans="1:16" ht="12.75" customHeight="1" x14ac:dyDescent="0.2">
      <c r="A69" s="43">
        <v>62</v>
      </c>
      <c r="B69" s="43" t="s">
        <v>6</v>
      </c>
      <c r="C69" s="43">
        <v>7</v>
      </c>
      <c r="D69" s="44" t="s">
        <v>106</v>
      </c>
      <c r="E69" s="54">
        <v>8</v>
      </c>
      <c r="F69" s="46"/>
      <c r="G69" s="47" t="s">
        <v>28</v>
      </c>
      <c r="H69" s="48">
        <v>26</v>
      </c>
      <c r="I69" s="49" t="s">
        <v>108</v>
      </c>
      <c r="J69" s="50">
        <v>322</v>
      </c>
      <c r="K69" s="50"/>
      <c r="L69" s="55">
        <f t="shared" si="11"/>
        <v>322</v>
      </c>
      <c r="M69" s="55">
        <f t="shared" si="8"/>
        <v>0</v>
      </c>
      <c r="N69" s="55">
        <f t="shared" si="9"/>
        <v>0</v>
      </c>
      <c r="O69" s="55">
        <f t="shared" si="10"/>
        <v>0</v>
      </c>
      <c r="P69" s="53">
        <f t="shared" si="7"/>
        <v>322</v>
      </c>
    </row>
    <row r="70" spans="1:16" ht="48" customHeight="1" x14ac:dyDescent="0.2">
      <c r="A70" s="43">
        <v>63</v>
      </c>
      <c r="B70" s="43" t="s">
        <v>6</v>
      </c>
      <c r="C70" s="43">
        <v>7</v>
      </c>
      <c r="D70" s="44" t="s">
        <v>106</v>
      </c>
      <c r="E70" s="54">
        <v>2</v>
      </c>
      <c r="F70" s="46" t="s">
        <v>110</v>
      </c>
      <c r="G70" s="47" t="s">
        <v>28</v>
      </c>
      <c r="H70" s="48">
        <v>26.27</v>
      </c>
      <c r="I70" s="49" t="s">
        <v>111</v>
      </c>
      <c r="J70" s="50">
        <v>0</v>
      </c>
      <c r="K70" s="50">
        <v>6654</v>
      </c>
      <c r="L70" s="55">
        <f t="shared" si="11"/>
        <v>6654</v>
      </c>
      <c r="M70" s="55">
        <f t="shared" si="8"/>
        <v>0</v>
      </c>
      <c r="N70" s="55">
        <f t="shared" si="9"/>
        <v>0</v>
      </c>
      <c r="O70" s="55">
        <f t="shared" si="10"/>
        <v>0</v>
      </c>
      <c r="P70" s="53">
        <f t="shared" si="7"/>
        <v>6654</v>
      </c>
    </row>
    <row r="71" spans="1:16" ht="12.75" customHeight="1" x14ac:dyDescent="0.2">
      <c r="A71" s="43">
        <v>64</v>
      </c>
      <c r="B71" s="43" t="s">
        <v>6</v>
      </c>
      <c r="C71" s="43">
        <v>7</v>
      </c>
      <c r="D71" s="44" t="s">
        <v>112</v>
      </c>
      <c r="E71" s="54">
        <v>5</v>
      </c>
      <c r="F71" s="46" t="s">
        <v>113</v>
      </c>
      <c r="G71" s="47" t="s">
        <v>28</v>
      </c>
      <c r="H71" s="57">
        <v>24</v>
      </c>
      <c r="I71" s="58" t="s">
        <v>114</v>
      </c>
      <c r="J71" s="50">
        <v>160</v>
      </c>
      <c r="K71" s="50">
        <v>194</v>
      </c>
      <c r="L71" s="55">
        <f t="shared" si="11"/>
        <v>354</v>
      </c>
      <c r="M71" s="55">
        <f t="shared" si="8"/>
        <v>0</v>
      </c>
      <c r="N71" s="55">
        <f t="shared" si="9"/>
        <v>0</v>
      </c>
      <c r="O71" s="55">
        <f t="shared" si="10"/>
        <v>0</v>
      </c>
      <c r="P71" s="53">
        <f t="shared" si="7"/>
        <v>354</v>
      </c>
    </row>
    <row r="72" spans="1:16" ht="12.75" customHeight="1" x14ac:dyDescent="0.2">
      <c r="A72" s="43">
        <v>65</v>
      </c>
      <c r="B72" s="43" t="s">
        <v>6</v>
      </c>
      <c r="C72" s="43">
        <v>7</v>
      </c>
      <c r="D72" s="44" t="s">
        <v>115</v>
      </c>
      <c r="E72" s="54">
        <v>10</v>
      </c>
      <c r="F72" s="46"/>
      <c r="G72" s="47" t="s">
        <v>28</v>
      </c>
      <c r="H72" s="48">
        <v>25</v>
      </c>
      <c r="I72" s="49" t="s">
        <v>116</v>
      </c>
      <c r="J72" s="50">
        <v>139</v>
      </c>
      <c r="K72" s="50">
        <v>16</v>
      </c>
      <c r="L72" s="55">
        <f t="shared" si="11"/>
        <v>155</v>
      </c>
      <c r="M72" s="55">
        <f t="shared" ref="M72:M106" si="12">IF($C72=5,SUM($J72+$K72),)</f>
        <v>0</v>
      </c>
      <c r="N72" s="55">
        <f t="shared" ref="N72:N106" si="13">IF($C72=3,SUM($J72+$K72),)</f>
        <v>0</v>
      </c>
      <c r="O72" s="55">
        <f t="shared" ref="O72:O106" si="14">IF($C72=1,SUM($J72+$K72),)</f>
        <v>0</v>
      </c>
      <c r="P72" s="53">
        <f t="shared" si="7"/>
        <v>155</v>
      </c>
    </row>
    <row r="73" spans="1:16" ht="25.5" customHeight="1" x14ac:dyDescent="0.2">
      <c r="A73" s="43">
        <v>66</v>
      </c>
      <c r="B73" s="43" t="s">
        <v>6</v>
      </c>
      <c r="C73" s="43">
        <v>7</v>
      </c>
      <c r="D73" s="44" t="s">
        <v>117</v>
      </c>
      <c r="E73" s="54"/>
      <c r="F73" s="61"/>
      <c r="G73" s="47" t="s">
        <v>28</v>
      </c>
      <c r="H73" s="48">
        <v>24</v>
      </c>
      <c r="I73" s="58" t="s">
        <v>118</v>
      </c>
      <c r="J73" s="50">
        <v>533</v>
      </c>
      <c r="K73" s="50">
        <v>417</v>
      </c>
      <c r="L73" s="55">
        <f t="shared" si="11"/>
        <v>950</v>
      </c>
      <c r="M73" s="55">
        <f t="shared" si="12"/>
        <v>0</v>
      </c>
      <c r="N73" s="55">
        <f t="shared" si="13"/>
        <v>0</v>
      </c>
      <c r="O73" s="55">
        <f t="shared" si="14"/>
        <v>0</v>
      </c>
      <c r="P73" s="53">
        <f t="shared" si="7"/>
        <v>950</v>
      </c>
    </row>
    <row r="74" spans="1:16" ht="25.5" customHeight="1" x14ac:dyDescent="0.2">
      <c r="A74" s="43">
        <v>99</v>
      </c>
      <c r="B74" s="43" t="s">
        <v>6</v>
      </c>
      <c r="C74" s="43">
        <v>7</v>
      </c>
      <c r="D74" s="44" t="s">
        <v>115</v>
      </c>
      <c r="E74" s="54">
        <v>46</v>
      </c>
      <c r="F74" s="61" t="s">
        <v>6</v>
      </c>
      <c r="G74" s="43" t="s">
        <v>28</v>
      </c>
      <c r="H74" s="48">
        <v>24</v>
      </c>
      <c r="I74" s="49" t="s">
        <v>258</v>
      </c>
      <c r="J74" s="50">
        <v>554</v>
      </c>
      <c r="K74" s="74">
        <v>0</v>
      </c>
      <c r="L74" s="55">
        <f t="shared" si="11"/>
        <v>554</v>
      </c>
      <c r="M74" s="55">
        <f t="shared" si="12"/>
        <v>0</v>
      </c>
      <c r="N74" s="55">
        <f t="shared" si="13"/>
        <v>0</v>
      </c>
      <c r="O74" s="55">
        <f t="shared" si="14"/>
        <v>0</v>
      </c>
      <c r="P74" s="53">
        <f t="shared" si="7"/>
        <v>554</v>
      </c>
    </row>
    <row r="75" spans="1:16" ht="25.5" customHeight="1" x14ac:dyDescent="0.2">
      <c r="A75" s="43">
        <v>100</v>
      </c>
      <c r="B75" s="43" t="s">
        <v>6</v>
      </c>
      <c r="C75" s="43">
        <v>7</v>
      </c>
      <c r="D75" s="44" t="s">
        <v>115</v>
      </c>
      <c r="E75" s="54">
        <v>47</v>
      </c>
      <c r="F75" s="61" t="s">
        <v>259</v>
      </c>
      <c r="G75" s="47" t="s">
        <v>28</v>
      </c>
      <c r="H75" s="48">
        <v>24</v>
      </c>
      <c r="I75" s="49" t="s">
        <v>260</v>
      </c>
      <c r="J75" s="50">
        <v>5574</v>
      </c>
      <c r="K75" s="74">
        <v>0</v>
      </c>
      <c r="L75" s="55">
        <f t="shared" si="11"/>
        <v>5574</v>
      </c>
      <c r="M75" s="55">
        <f t="shared" si="12"/>
        <v>0</v>
      </c>
      <c r="N75" s="55">
        <f t="shared" si="13"/>
        <v>0</v>
      </c>
      <c r="O75" s="55">
        <f t="shared" si="14"/>
        <v>0</v>
      </c>
      <c r="P75" s="53">
        <f t="shared" si="7"/>
        <v>5574</v>
      </c>
    </row>
    <row r="76" spans="1:16" ht="12.75" customHeight="1" x14ac:dyDescent="0.2">
      <c r="A76" s="43">
        <v>67</v>
      </c>
      <c r="B76" s="43" t="s">
        <v>6</v>
      </c>
      <c r="C76" s="43">
        <v>7</v>
      </c>
      <c r="D76" s="44" t="s">
        <v>119</v>
      </c>
      <c r="E76" s="54">
        <v>14</v>
      </c>
      <c r="F76" s="46"/>
      <c r="G76" s="47" t="s">
        <v>28</v>
      </c>
      <c r="H76" s="48">
        <v>37</v>
      </c>
      <c r="I76" s="49" t="s">
        <v>121</v>
      </c>
      <c r="J76" s="50">
        <v>5846</v>
      </c>
      <c r="K76" s="50">
        <v>112</v>
      </c>
      <c r="L76" s="55">
        <f t="shared" si="11"/>
        <v>5958</v>
      </c>
      <c r="M76" s="55">
        <f t="shared" si="12"/>
        <v>0</v>
      </c>
      <c r="N76" s="55">
        <f t="shared" si="13"/>
        <v>0</v>
      </c>
      <c r="O76" s="55">
        <f t="shared" si="14"/>
        <v>0</v>
      </c>
      <c r="P76" s="53">
        <f t="shared" si="7"/>
        <v>5958</v>
      </c>
    </row>
    <row r="77" spans="1:16" ht="27" customHeight="1" x14ac:dyDescent="0.2">
      <c r="A77" s="43">
        <v>68</v>
      </c>
      <c r="B77" s="43" t="s">
        <v>6</v>
      </c>
      <c r="C77" s="43">
        <v>7</v>
      </c>
      <c r="D77" s="44" t="s">
        <v>119</v>
      </c>
      <c r="E77" s="54">
        <v>3</v>
      </c>
      <c r="F77" s="46">
        <v>4</v>
      </c>
      <c r="G77" s="47" t="s">
        <v>28</v>
      </c>
      <c r="H77" s="48">
        <v>26</v>
      </c>
      <c r="I77" s="49" t="s">
        <v>120</v>
      </c>
      <c r="J77" s="50">
        <v>319</v>
      </c>
      <c r="K77" s="50"/>
      <c r="L77" s="55">
        <f t="shared" ref="L77:L106" si="15">IF($C77=7,SUM($J77+$K77),)</f>
        <v>319</v>
      </c>
      <c r="M77" s="55">
        <f t="shared" si="12"/>
        <v>0</v>
      </c>
      <c r="N77" s="55">
        <f t="shared" si="13"/>
        <v>0</v>
      </c>
      <c r="O77" s="55">
        <f t="shared" si="14"/>
        <v>0</v>
      </c>
      <c r="P77" s="53">
        <f t="shared" si="7"/>
        <v>319</v>
      </c>
    </row>
    <row r="78" spans="1:16" ht="12.75" customHeight="1" x14ac:dyDescent="0.2">
      <c r="A78" s="43">
        <v>69</v>
      </c>
      <c r="B78" s="43" t="s">
        <v>6</v>
      </c>
      <c r="C78" s="43">
        <v>7</v>
      </c>
      <c r="D78" s="44" t="s">
        <v>119</v>
      </c>
      <c r="E78" s="54">
        <v>53</v>
      </c>
      <c r="F78" s="46">
        <v>55</v>
      </c>
      <c r="G78" s="47" t="s">
        <v>28</v>
      </c>
      <c r="H78" s="48">
        <v>26</v>
      </c>
      <c r="I78" s="49" t="s">
        <v>122</v>
      </c>
      <c r="J78" s="50">
        <v>921</v>
      </c>
      <c r="K78" s="50">
        <v>38</v>
      </c>
      <c r="L78" s="55">
        <f t="shared" si="15"/>
        <v>959</v>
      </c>
      <c r="M78" s="55">
        <f t="shared" si="12"/>
        <v>0</v>
      </c>
      <c r="N78" s="55">
        <f t="shared" si="13"/>
        <v>0</v>
      </c>
      <c r="O78" s="55">
        <f t="shared" si="14"/>
        <v>0</v>
      </c>
      <c r="P78" s="53">
        <f t="shared" si="7"/>
        <v>959</v>
      </c>
    </row>
    <row r="79" spans="1:16" ht="77.25" customHeight="1" x14ac:dyDescent="0.2">
      <c r="A79" s="43">
        <v>70</v>
      </c>
      <c r="B79" s="43" t="s">
        <v>6</v>
      </c>
      <c r="C79" s="43">
        <v>7</v>
      </c>
      <c r="D79" s="44" t="s">
        <v>119</v>
      </c>
      <c r="E79" s="54"/>
      <c r="F79" s="46"/>
      <c r="G79" s="47" t="s">
        <v>28</v>
      </c>
      <c r="H79" s="48">
        <v>26</v>
      </c>
      <c r="I79" s="66" t="s">
        <v>338</v>
      </c>
      <c r="J79" s="50">
        <v>283</v>
      </c>
      <c r="K79" s="50">
        <v>28138</v>
      </c>
      <c r="L79" s="55">
        <f t="shared" si="15"/>
        <v>28421</v>
      </c>
      <c r="M79" s="55">
        <f t="shared" si="12"/>
        <v>0</v>
      </c>
      <c r="N79" s="55">
        <f t="shared" si="13"/>
        <v>0</v>
      </c>
      <c r="O79" s="55">
        <f t="shared" si="14"/>
        <v>0</v>
      </c>
      <c r="P79" s="53">
        <f t="shared" ref="P79:P106" si="16">L79+M79+N79+O79</f>
        <v>28421</v>
      </c>
    </row>
    <row r="80" spans="1:16" ht="12.75" customHeight="1" x14ac:dyDescent="0.2">
      <c r="A80" s="43">
        <v>71</v>
      </c>
      <c r="B80" s="43" t="s">
        <v>6</v>
      </c>
      <c r="C80" s="43">
        <v>7</v>
      </c>
      <c r="D80" s="44" t="s">
        <v>123</v>
      </c>
      <c r="E80" s="54">
        <v>8</v>
      </c>
      <c r="F80" s="61">
        <v>9</v>
      </c>
      <c r="G80" s="47" t="s">
        <v>28</v>
      </c>
      <c r="H80" s="48">
        <v>25</v>
      </c>
      <c r="I80" s="49" t="s">
        <v>124</v>
      </c>
      <c r="J80" s="50">
        <v>0</v>
      </c>
      <c r="K80" s="50">
        <v>47</v>
      </c>
      <c r="L80" s="55">
        <f t="shared" si="15"/>
        <v>47</v>
      </c>
      <c r="M80" s="55">
        <f t="shared" si="12"/>
        <v>0</v>
      </c>
      <c r="N80" s="55">
        <f t="shared" si="13"/>
        <v>0</v>
      </c>
      <c r="O80" s="55">
        <f t="shared" si="14"/>
        <v>0</v>
      </c>
      <c r="P80" s="53">
        <f t="shared" si="16"/>
        <v>47</v>
      </c>
    </row>
    <row r="81" spans="1:16" ht="12.75" customHeight="1" x14ac:dyDescent="0.2">
      <c r="A81" s="43">
        <v>72</v>
      </c>
      <c r="B81" s="43" t="s">
        <v>6</v>
      </c>
      <c r="C81" s="43">
        <v>7</v>
      </c>
      <c r="D81" s="44" t="s">
        <v>125</v>
      </c>
      <c r="E81" s="54">
        <v>18</v>
      </c>
      <c r="F81" s="46"/>
      <c r="G81" s="47" t="s">
        <v>28</v>
      </c>
      <c r="H81" s="48">
        <v>34</v>
      </c>
      <c r="I81" s="58"/>
      <c r="J81" s="50"/>
      <c r="K81" s="50">
        <v>618</v>
      </c>
      <c r="L81" s="55">
        <f t="shared" si="15"/>
        <v>618</v>
      </c>
      <c r="M81" s="55">
        <f t="shared" si="12"/>
        <v>0</v>
      </c>
      <c r="N81" s="55">
        <f t="shared" si="13"/>
        <v>0</v>
      </c>
      <c r="O81" s="55">
        <f t="shared" si="14"/>
        <v>0</v>
      </c>
      <c r="P81" s="53">
        <f t="shared" si="16"/>
        <v>618</v>
      </c>
    </row>
    <row r="82" spans="1:16" ht="12.75" customHeight="1" x14ac:dyDescent="0.2">
      <c r="A82" s="43">
        <v>73</v>
      </c>
      <c r="B82" s="43" t="s">
        <v>6</v>
      </c>
      <c r="C82" s="43">
        <v>7</v>
      </c>
      <c r="D82" s="44" t="s">
        <v>125</v>
      </c>
      <c r="E82" s="54">
        <v>7</v>
      </c>
      <c r="F82" s="46"/>
      <c r="G82" s="47" t="s">
        <v>28</v>
      </c>
      <c r="H82" s="48">
        <v>37</v>
      </c>
      <c r="I82" s="49" t="s">
        <v>126</v>
      </c>
      <c r="J82" s="50">
        <v>1783</v>
      </c>
      <c r="K82" s="50">
        <v>70</v>
      </c>
      <c r="L82" s="55">
        <f t="shared" si="15"/>
        <v>1853</v>
      </c>
      <c r="M82" s="55">
        <f t="shared" si="12"/>
        <v>0</v>
      </c>
      <c r="N82" s="55">
        <f t="shared" si="13"/>
        <v>0</v>
      </c>
      <c r="O82" s="55">
        <f t="shared" si="14"/>
        <v>0</v>
      </c>
      <c r="P82" s="53">
        <f t="shared" si="16"/>
        <v>1853</v>
      </c>
    </row>
    <row r="83" spans="1:16" ht="27" customHeight="1" x14ac:dyDescent="0.2">
      <c r="A83" s="43">
        <v>74</v>
      </c>
      <c r="B83" s="43" t="s">
        <v>6</v>
      </c>
      <c r="C83" s="43">
        <v>7</v>
      </c>
      <c r="D83" s="44" t="s">
        <v>127</v>
      </c>
      <c r="E83" s="54">
        <v>11</v>
      </c>
      <c r="F83" s="61" t="s">
        <v>6</v>
      </c>
      <c r="G83" s="47" t="s">
        <v>28</v>
      </c>
      <c r="H83" s="48">
        <v>24</v>
      </c>
      <c r="I83" s="49" t="s">
        <v>130</v>
      </c>
      <c r="J83" s="50">
        <v>4438</v>
      </c>
      <c r="K83" s="50">
        <v>137</v>
      </c>
      <c r="L83" s="55">
        <f t="shared" si="15"/>
        <v>4575</v>
      </c>
      <c r="M83" s="55">
        <f t="shared" si="12"/>
        <v>0</v>
      </c>
      <c r="N83" s="55">
        <f t="shared" si="13"/>
        <v>0</v>
      </c>
      <c r="O83" s="55">
        <f t="shared" si="14"/>
        <v>0</v>
      </c>
      <c r="P83" s="53">
        <f t="shared" si="16"/>
        <v>4575</v>
      </c>
    </row>
    <row r="84" spans="1:16" ht="12.75" customHeight="1" x14ac:dyDescent="0.2">
      <c r="A84" s="43">
        <v>75</v>
      </c>
      <c r="B84" s="43" t="s">
        <v>6</v>
      </c>
      <c r="C84" s="43">
        <v>7</v>
      </c>
      <c r="D84" s="44" t="s">
        <v>127</v>
      </c>
      <c r="E84" s="54">
        <v>6</v>
      </c>
      <c r="F84" s="46" t="s">
        <v>128</v>
      </c>
      <c r="G84" s="47" t="s">
        <v>28</v>
      </c>
      <c r="H84" s="48">
        <v>24</v>
      </c>
      <c r="I84" s="58" t="s">
        <v>129</v>
      </c>
      <c r="J84" s="50">
        <v>0</v>
      </c>
      <c r="K84" s="50">
        <v>118</v>
      </c>
      <c r="L84" s="55">
        <f t="shared" si="15"/>
        <v>118</v>
      </c>
      <c r="M84" s="55">
        <f t="shared" si="12"/>
        <v>0</v>
      </c>
      <c r="N84" s="55">
        <f t="shared" si="13"/>
        <v>0</v>
      </c>
      <c r="O84" s="55">
        <f t="shared" si="14"/>
        <v>0</v>
      </c>
      <c r="P84" s="53">
        <f t="shared" si="16"/>
        <v>118</v>
      </c>
    </row>
    <row r="85" spans="1:16" ht="12.75" customHeight="1" x14ac:dyDescent="0.2">
      <c r="A85" s="43">
        <v>76</v>
      </c>
      <c r="B85" s="9" t="s">
        <v>6</v>
      </c>
      <c r="C85" s="43">
        <v>7</v>
      </c>
      <c r="D85" s="67" t="s">
        <v>127</v>
      </c>
      <c r="E85" s="7"/>
      <c r="F85" s="6"/>
      <c r="G85" s="68" t="s">
        <v>28</v>
      </c>
      <c r="H85" s="10">
        <v>24</v>
      </c>
      <c r="I85" s="15" t="s">
        <v>131</v>
      </c>
      <c r="J85" s="50">
        <v>0</v>
      </c>
      <c r="K85" s="11">
        <v>8925</v>
      </c>
      <c r="L85" s="55">
        <f t="shared" si="15"/>
        <v>8925</v>
      </c>
      <c r="M85" s="55">
        <f t="shared" si="12"/>
        <v>0</v>
      </c>
      <c r="N85" s="55">
        <f t="shared" si="13"/>
        <v>0</v>
      </c>
      <c r="O85" s="55">
        <f t="shared" si="14"/>
        <v>0</v>
      </c>
      <c r="P85" s="53">
        <f t="shared" si="16"/>
        <v>8925</v>
      </c>
    </row>
    <row r="86" spans="1:16" ht="25.5" customHeight="1" x14ac:dyDescent="0.2">
      <c r="A86" s="43">
        <v>77</v>
      </c>
      <c r="B86" s="43" t="s">
        <v>6</v>
      </c>
      <c r="C86" s="43">
        <v>7</v>
      </c>
      <c r="D86" s="44" t="s">
        <v>132</v>
      </c>
      <c r="E86" s="54">
        <v>80</v>
      </c>
      <c r="F86" s="46"/>
      <c r="G86" s="47" t="s">
        <v>28</v>
      </c>
      <c r="H86" s="48">
        <v>37</v>
      </c>
      <c r="I86" s="49" t="s">
        <v>140</v>
      </c>
      <c r="J86" s="50">
        <v>3169</v>
      </c>
      <c r="K86" s="50">
        <v>431</v>
      </c>
      <c r="L86" s="55">
        <f t="shared" si="15"/>
        <v>3600</v>
      </c>
      <c r="M86" s="55">
        <f t="shared" si="12"/>
        <v>0</v>
      </c>
      <c r="N86" s="55">
        <f t="shared" si="13"/>
        <v>0</v>
      </c>
      <c r="O86" s="55">
        <f t="shared" si="14"/>
        <v>0</v>
      </c>
      <c r="P86" s="53">
        <f t="shared" si="16"/>
        <v>3600</v>
      </c>
    </row>
    <row r="87" spans="1:16" ht="77.25" customHeight="1" x14ac:dyDescent="0.2">
      <c r="A87" s="43">
        <v>78</v>
      </c>
      <c r="B87" s="43" t="s">
        <v>6</v>
      </c>
      <c r="C87" s="43">
        <v>7</v>
      </c>
      <c r="D87" s="44" t="s">
        <v>132</v>
      </c>
      <c r="E87" s="54"/>
      <c r="F87" s="46"/>
      <c r="G87" s="69" t="s">
        <v>28</v>
      </c>
      <c r="H87" s="48" t="s">
        <v>141</v>
      </c>
      <c r="I87" s="49" t="s">
        <v>142</v>
      </c>
      <c r="J87" s="50">
        <v>0</v>
      </c>
      <c r="K87" s="8">
        <v>12782</v>
      </c>
      <c r="L87" s="55">
        <f t="shared" si="15"/>
        <v>12782</v>
      </c>
      <c r="M87" s="55">
        <f t="shared" si="12"/>
        <v>0</v>
      </c>
      <c r="N87" s="55">
        <f t="shared" si="13"/>
        <v>0</v>
      </c>
      <c r="O87" s="55">
        <f t="shared" si="14"/>
        <v>0</v>
      </c>
      <c r="P87" s="53">
        <f t="shared" si="16"/>
        <v>12782</v>
      </c>
    </row>
    <row r="88" spans="1:16" ht="14.25" customHeight="1" x14ac:dyDescent="0.2">
      <c r="A88" s="43">
        <v>79</v>
      </c>
      <c r="B88" s="43" t="s">
        <v>6</v>
      </c>
      <c r="C88" s="43">
        <v>7</v>
      </c>
      <c r="D88" s="44" t="s">
        <v>132</v>
      </c>
      <c r="E88" s="54">
        <v>79</v>
      </c>
      <c r="F88" s="46"/>
      <c r="G88" s="47" t="s">
        <v>28</v>
      </c>
      <c r="H88" s="48">
        <v>37</v>
      </c>
      <c r="I88" s="49" t="s">
        <v>139</v>
      </c>
      <c r="J88" s="50">
        <v>1407</v>
      </c>
      <c r="K88" s="50">
        <v>0</v>
      </c>
      <c r="L88" s="55">
        <f t="shared" si="15"/>
        <v>1407</v>
      </c>
      <c r="M88" s="55">
        <f t="shared" si="12"/>
        <v>0</v>
      </c>
      <c r="N88" s="55">
        <f t="shared" si="13"/>
        <v>0</v>
      </c>
      <c r="O88" s="55">
        <f t="shared" si="14"/>
        <v>0</v>
      </c>
      <c r="P88" s="53">
        <f t="shared" si="16"/>
        <v>1407</v>
      </c>
    </row>
    <row r="89" spans="1:16" ht="12.75" customHeight="1" x14ac:dyDescent="0.2">
      <c r="A89" s="43">
        <v>80</v>
      </c>
      <c r="B89" s="43" t="s">
        <v>6</v>
      </c>
      <c r="C89" s="43">
        <v>7</v>
      </c>
      <c r="D89" s="44" t="s">
        <v>132</v>
      </c>
      <c r="E89" s="54">
        <v>19</v>
      </c>
      <c r="F89" s="46" t="s">
        <v>133</v>
      </c>
      <c r="G89" s="47" t="s">
        <v>28</v>
      </c>
      <c r="H89" s="48">
        <v>26</v>
      </c>
      <c r="I89" s="49" t="s">
        <v>134</v>
      </c>
      <c r="J89" s="50">
        <v>308</v>
      </c>
      <c r="K89" s="50">
        <v>0</v>
      </c>
      <c r="L89" s="55">
        <f t="shared" si="15"/>
        <v>308</v>
      </c>
      <c r="M89" s="55">
        <f t="shared" si="12"/>
        <v>0</v>
      </c>
      <c r="N89" s="55">
        <f t="shared" si="13"/>
        <v>0</v>
      </c>
      <c r="O89" s="55">
        <f t="shared" si="14"/>
        <v>0</v>
      </c>
      <c r="P89" s="53">
        <f t="shared" si="16"/>
        <v>308</v>
      </c>
    </row>
    <row r="90" spans="1:16" ht="26.25" customHeight="1" x14ac:dyDescent="0.2">
      <c r="A90" s="43">
        <v>81</v>
      </c>
      <c r="B90" s="43" t="s">
        <v>6</v>
      </c>
      <c r="C90" s="43">
        <v>7</v>
      </c>
      <c r="D90" s="44" t="s">
        <v>132</v>
      </c>
      <c r="E90" s="54">
        <v>59</v>
      </c>
      <c r="F90" s="46">
        <v>60</v>
      </c>
      <c r="G90" s="47" t="s">
        <v>28</v>
      </c>
      <c r="H90" s="48">
        <v>26</v>
      </c>
      <c r="I90" s="49" t="s">
        <v>135</v>
      </c>
      <c r="J90" s="50">
        <v>74</v>
      </c>
      <c r="K90" s="50">
        <v>0</v>
      </c>
      <c r="L90" s="55">
        <f t="shared" si="15"/>
        <v>74</v>
      </c>
      <c r="M90" s="55">
        <f t="shared" si="12"/>
        <v>0</v>
      </c>
      <c r="N90" s="55">
        <f t="shared" si="13"/>
        <v>0</v>
      </c>
      <c r="O90" s="55">
        <f t="shared" si="14"/>
        <v>0</v>
      </c>
      <c r="P90" s="53">
        <f t="shared" si="16"/>
        <v>74</v>
      </c>
    </row>
    <row r="91" spans="1:16" ht="12.75" customHeight="1" x14ac:dyDescent="0.2">
      <c r="A91" s="43">
        <v>82</v>
      </c>
      <c r="B91" s="43" t="s">
        <v>6</v>
      </c>
      <c r="C91" s="43">
        <v>7</v>
      </c>
      <c r="D91" s="44" t="s">
        <v>132</v>
      </c>
      <c r="E91" s="54">
        <v>64</v>
      </c>
      <c r="F91" s="46">
        <v>65</v>
      </c>
      <c r="G91" s="47" t="s">
        <v>28</v>
      </c>
      <c r="H91" s="57">
        <v>26</v>
      </c>
      <c r="I91" s="58" t="s">
        <v>136</v>
      </c>
      <c r="J91" s="50">
        <v>102</v>
      </c>
      <c r="K91" s="50">
        <v>0</v>
      </c>
      <c r="L91" s="55">
        <f t="shared" si="15"/>
        <v>102</v>
      </c>
      <c r="M91" s="55">
        <f t="shared" si="12"/>
        <v>0</v>
      </c>
      <c r="N91" s="55">
        <f t="shared" si="13"/>
        <v>0</v>
      </c>
      <c r="O91" s="55">
        <f t="shared" si="14"/>
        <v>0</v>
      </c>
      <c r="P91" s="53">
        <f t="shared" si="16"/>
        <v>102</v>
      </c>
    </row>
    <row r="92" spans="1:16" ht="12.75" customHeight="1" x14ac:dyDescent="0.2">
      <c r="A92" s="43">
        <v>83</v>
      </c>
      <c r="B92" s="43" t="s">
        <v>6</v>
      </c>
      <c r="C92" s="43">
        <v>7</v>
      </c>
      <c r="D92" s="44" t="s">
        <v>132</v>
      </c>
      <c r="E92" s="54">
        <v>66</v>
      </c>
      <c r="F92" s="46" t="s">
        <v>137</v>
      </c>
      <c r="G92" s="47" t="s">
        <v>28</v>
      </c>
      <c r="H92" s="48">
        <v>26</v>
      </c>
      <c r="I92" s="49" t="s">
        <v>138</v>
      </c>
      <c r="J92" s="50">
        <v>60</v>
      </c>
      <c r="K92" s="50">
        <v>0</v>
      </c>
      <c r="L92" s="55">
        <f t="shared" si="15"/>
        <v>60</v>
      </c>
      <c r="M92" s="55">
        <f t="shared" si="12"/>
        <v>0</v>
      </c>
      <c r="N92" s="55">
        <f t="shared" si="13"/>
        <v>0</v>
      </c>
      <c r="O92" s="55">
        <f t="shared" si="14"/>
        <v>0</v>
      </c>
      <c r="P92" s="53">
        <f t="shared" si="16"/>
        <v>60</v>
      </c>
    </row>
    <row r="93" spans="1:16" ht="23.25" customHeight="1" x14ac:dyDescent="0.2">
      <c r="A93" s="43">
        <v>84</v>
      </c>
      <c r="B93" s="43" t="s">
        <v>6</v>
      </c>
      <c r="C93" s="43">
        <v>7</v>
      </c>
      <c r="D93" s="44" t="s">
        <v>143</v>
      </c>
      <c r="E93" s="54"/>
      <c r="F93" s="46"/>
      <c r="G93" s="47" t="s">
        <v>28</v>
      </c>
      <c r="H93" s="48">
        <v>26</v>
      </c>
      <c r="I93" s="16" t="s">
        <v>144</v>
      </c>
      <c r="J93" s="50">
        <v>0</v>
      </c>
      <c r="K93" s="70">
        <v>3457</v>
      </c>
      <c r="L93" s="55">
        <f t="shared" si="15"/>
        <v>3457</v>
      </c>
      <c r="M93" s="55">
        <f t="shared" si="12"/>
        <v>0</v>
      </c>
      <c r="N93" s="55">
        <f t="shared" si="13"/>
        <v>0</v>
      </c>
      <c r="O93" s="55">
        <f t="shared" si="14"/>
        <v>0</v>
      </c>
      <c r="P93" s="53">
        <f t="shared" si="16"/>
        <v>3457</v>
      </c>
    </row>
    <row r="94" spans="1:16" ht="12.75" customHeight="1" x14ac:dyDescent="0.2">
      <c r="A94" s="43">
        <v>85</v>
      </c>
      <c r="B94" s="43" t="s">
        <v>6</v>
      </c>
      <c r="C94" s="43">
        <v>7</v>
      </c>
      <c r="D94" s="44" t="s">
        <v>145</v>
      </c>
      <c r="E94" s="54">
        <v>17</v>
      </c>
      <c r="F94" s="46" t="s">
        <v>22</v>
      </c>
      <c r="G94" s="47" t="s">
        <v>28</v>
      </c>
      <c r="H94" s="48">
        <v>37</v>
      </c>
      <c r="I94" s="66" t="s">
        <v>148</v>
      </c>
      <c r="J94" s="50">
        <v>0</v>
      </c>
      <c r="K94" s="70">
        <v>3100</v>
      </c>
      <c r="L94" s="55">
        <f t="shared" si="15"/>
        <v>3100</v>
      </c>
      <c r="M94" s="55">
        <f t="shared" si="12"/>
        <v>0</v>
      </c>
      <c r="N94" s="55">
        <f t="shared" si="13"/>
        <v>0</v>
      </c>
      <c r="O94" s="55">
        <f t="shared" si="14"/>
        <v>0</v>
      </c>
      <c r="P94" s="53">
        <f t="shared" si="16"/>
        <v>3100</v>
      </c>
    </row>
    <row r="95" spans="1:16" ht="12.75" customHeight="1" x14ac:dyDescent="0.2">
      <c r="A95" s="43">
        <v>86</v>
      </c>
      <c r="B95" s="43" t="s">
        <v>6</v>
      </c>
      <c r="C95" s="43">
        <v>7</v>
      </c>
      <c r="D95" s="44" t="s">
        <v>145</v>
      </c>
      <c r="E95" s="54">
        <v>9</v>
      </c>
      <c r="F95" s="46"/>
      <c r="G95" s="47" t="s">
        <v>28</v>
      </c>
      <c r="H95" s="48">
        <v>37</v>
      </c>
      <c r="I95" s="49" t="s">
        <v>146</v>
      </c>
      <c r="J95" s="50">
        <v>558</v>
      </c>
      <c r="K95" s="50">
        <v>0</v>
      </c>
      <c r="L95" s="55">
        <f t="shared" si="15"/>
        <v>558</v>
      </c>
      <c r="M95" s="55">
        <f t="shared" si="12"/>
        <v>0</v>
      </c>
      <c r="N95" s="55">
        <f t="shared" si="13"/>
        <v>0</v>
      </c>
      <c r="O95" s="55">
        <f t="shared" si="14"/>
        <v>0</v>
      </c>
      <c r="P95" s="53">
        <f t="shared" si="16"/>
        <v>558</v>
      </c>
    </row>
    <row r="96" spans="1:16" ht="12.75" customHeight="1" x14ac:dyDescent="0.2">
      <c r="A96" s="43">
        <v>87</v>
      </c>
      <c r="B96" s="43" t="s">
        <v>6</v>
      </c>
      <c r="C96" s="43">
        <v>7</v>
      </c>
      <c r="D96" s="44" t="s">
        <v>145</v>
      </c>
      <c r="E96" s="54">
        <v>1</v>
      </c>
      <c r="F96" s="46" t="s">
        <v>17</v>
      </c>
      <c r="G96" s="47" t="s">
        <v>28</v>
      </c>
      <c r="H96" s="48">
        <v>37</v>
      </c>
      <c r="I96" s="66" t="s">
        <v>147</v>
      </c>
      <c r="J96" s="50">
        <v>0</v>
      </c>
      <c r="K96" s="70">
        <v>5162</v>
      </c>
      <c r="L96" s="55">
        <f t="shared" si="15"/>
        <v>5162</v>
      </c>
      <c r="M96" s="55">
        <f t="shared" si="12"/>
        <v>0</v>
      </c>
      <c r="N96" s="55">
        <f t="shared" si="13"/>
        <v>0</v>
      </c>
      <c r="O96" s="55">
        <f t="shared" si="14"/>
        <v>0</v>
      </c>
      <c r="P96" s="53">
        <f t="shared" si="16"/>
        <v>5162</v>
      </c>
    </row>
    <row r="97" spans="1:16" ht="12.75" customHeight="1" x14ac:dyDescent="0.2">
      <c r="A97" s="43">
        <v>88</v>
      </c>
      <c r="B97" s="43" t="s">
        <v>6</v>
      </c>
      <c r="C97" s="43">
        <v>7</v>
      </c>
      <c r="D97" s="44" t="s">
        <v>149</v>
      </c>
      <c r="E97" s="54">
        <v>19</v>
      </c>
      <c r="F97" s="46">
        <v>20</v>
      </c>
      <c r="G97" s="47" t="s">
        <v>28</v>
      </c>
      <c r="H97" s="48">
        <v>26</v>
      </c>
      <c r="I97" s="49" t="s">
        <v>150</v>
      </c>
      <c r="J97" s="50">
        <v>59</v>
      </c>
      <c r="K97" s="50">
        <v>0</v>
      </c>
      <c r="L97" s="55">
        <f t="shared" si="15"/>
        <v>59</v>
      </c>
      <c r="M97" s="55">
        <f t="shared" si="12"/>
        <v>0</v>
      </c>
      <c r="N97" s="55">
        <f t="shared" si="13"/>
        <v>0</v>
      </c>
      <c r="O97" s="55">
        <f t="shared" si="14"/>
        <v>0</v>
      </c>
      <c r="P97" s="53">
        <f t="shared" si="16"/>
        <v>59</v>
      </c>
    </row>
    <row r="98" spans="1:16" ht="29.25" customHeight="1" x14ac:dyDescent="0.2">
      <c r="A98" s="43">
        <v>89</v>
      </c>
      <c r="B98" s="43" t="s">
        <v>6</v>
      </c>
      <c r="C98" s="43">
        <v>7</v>
      </c>
      <c r="D98" s="44" t="s">
        <v>151</v>
      </c>
      <c r="E98" s="54"/>
      <c r="F98" s="46"/>
      <c r="G98" s="47" t="s">
        <v>28</v>
      </c>
      <c r="H98" s="48">
        <v>26</v>
      </c>
      <c r="I98" s="49" t="s">
        <v>152</v>
      </c>
      <c r="J98" s="50">
        <v>0</v>
      </c>
      <c r="K98" s="50">
        <v>3776</v>
      </c>
      <c r="L98" s="55">
        <f t="shared" si="15"/>
        <v>3776</v>
      </c>
      <c r="M98" s="55">
        <f t="shared" si="12"/>
        <v>0</v>
      </c>
      <c r="N98" s="55">
        <f t="shared" si="13"/>
        <v>0</v>
      </c>
      <c r="O98" s="55">
        <f t="shared" si="14"/>
        <v>0</v>
      </c>
      <c r="P98" s="53">
        <f t="shared" si="16"/>
        <v>3776</v>
      </c>
    </row>
    <row r="99" spans="1:16" ht="12.75" customHeight="1" x14ac:dyDescent="0.2">
      <c r="A99" s="43">
        <v>90</v>
      </c>
      <c r="B99" s="43" t="s">
        <v>6</v>
      </c>
      <c r="C99" s="43">
        <v>7</v>
      </c>
      <c r="D99" s="44" t="s">
        <v>153</v>
      </c>
      <c r="E99" s="54">
        <v>1</v>
      </c>
      <c r="F99" s="46">
        <v>4</v>
      </c>
      <c r="G99" s="47" t="s">
        <v>28</v>
      </c>
      <c r="H99" s="48">
        <v>26</v>
      </c>
      <c r="I99" s="49" t="s">
        <v>154</v>
      </c>
      <c r="J99" s="50">
        <v>912</v>
      </c>
      <c r="K99" s="50">
        <v>0</v>
      </c>
      <c r="L99" s="55">
        <f t="shared" si="15"/>
        <v>912</v>
      </c>
      <c r="M99" s="55">
        <f t="shared" si="12"/>
        <v>0</v>
      </c>
      <c r="N99" s="55">
        <f t="shared" si="13"/>
        <v>0</v>
      </c>
      <c r="O99" s="55">
        <f t="shared" si="14"/>
        <v>0</v>
      </c>
      <c r="P99" s="53">
        <f t="shared" si="16"/>
        <v>912</v>
      </c>
    </row>
    <row r="100" spans="1:16" ht="12.75" customHeight="1" x14ac:dyDescent="0.2">
      <c r="A100" s="43">
        <v>91</v>
      </c>
      <c r="B100" s="43" t="s">
        <v>6</v>
      </c>
      <c r="C100" s="43">
        <v>7</v>
      </c>
      <c r="D100" s="44" t="s">
        <v>153</v>
      </c>
      <c r="E100" s="54">
        <v>5</v>
      </c>
      <c r="F100" s="46"/>
      <c r="G100" s="47" t="s">
        <v>28</v>
      </c>
      <c r="H100" s="48">
        <v>26</v>
      </c>
      <c r="I100" s="49" t="s">
        <v>155</v>
      </c>
      <c r="J100" s="50">
        <v>1250</v>
      </c>
      <c r="K100" s="50">
        <v>58</v>
      </c>
      <c r="L100" s="55">
        <f t="shared" si="15"/>
        <v>1308</v>
      </c>
      <c r="M100" s="55">
        <f t="shared" si="12"/>
        <v>0</v>
      </c>
      <c r="N100" s="55">
        <f t="shared" si="13"/>
        <v>0</v>
      </c>
      <c r="O100" s="55">
        <f t="shared" si="14"/>
        <v>0</v>
      </c>
      <c r="P100" s="53">
        <f t="shared" si="16"/>
        <v>1308</v>
      </c>
    </row>
    <row r="101" spans="1:16" ht="12.75" customHeight="1" x14ac:dyDescent="0.2">
      <c r="A101" s="43">
        <v>92</v>
      </c>
      <c r="B101" s="43" t="s">
        <v>6</v>
      </c>
      <c r="C101" s="43">
        <v>7</v>
      </c>
      <c r="D101" s="44" t="s">
        <v>156</v>
      </c>
      <c r="E101" s="54">
        <v>56</v>
      </c>
      <c r="F101" s="46"/>
      <c r="G101" s="47" t="s">
        <v>28</v>
      </c>
      <c r="H101" s="48">
        <v>26</v>
      </c>
      <c r="I101" s="49" t="s">
        <v>161</v>
      </c>
      <c r="J101" s="50">
        <v>1336</v>
      </c>
      <c r="K101" s="50">
        <v>0</v>
      </c>
      <c r="L101" s="55">
        <f t="shared" si="15"/>
        <v>1336</v>
      </c>
      <c r="M101" s="55">
        <f t="shared" si="12"/>
        <v>0</v>
      </c>
      <c r="N101" s="55">
        <f t="shared" si="13"/>
        <v>0</v>
      </c>
      <c r="O101" s="55">
        <f t="shared" si="14"/>
        <v>0</v>
      </c>
      <c r="P101" s="53">
        <f t="shared" si="16"/>
        <v>1336</v>
      </c>
    </row>
    <row r="102" spans="1:16" ht="45" customHeight="1" x14ac:dyDescent="0.2">
      <c r="A102" s="43">
        <v>93</v>
      </c>
      <c r="B102" s="43" t="s">
        <v>6</v>
      </c>
      <c r="C102" s="43">
        <v>7</v>
      </c>
      <c r="D102" s="44" t="s">
        <v>156</v>
      </c>
      <c r="E102" s="54">
        <v>38</v>
      </c>
      <c r="F102" s="46" t="s">
        <v>158</v>
      </c>
      <c r="G102" s="47" t="s">
        <v>28</v>
      </c>
      <c r="H102" s="48">
        <v>26.27</v>
      </c>
      <c r="I102" s="49" t="s">
        <v>159</v>
      </c>
      <c r="J102" s="50">
        <v>0</v>
      </c>
      <c r="K102" s="50">
        <v>761</v>
      </c>
      <c r="L102" s="55">
        <f t="shared" si="15"/>
        <v>761</v>
      </c>
      <c r="M102" s="55">
        <f t="shared" si="12"/>
        <v>0</v>
      </c>
      <c r="N102" s="55">
        <f t="shared" si="13"/>
        <v>0</v>
      </c>
      <c r="O102" s="55">
        <f t="shared" si="14"/>
        <v>0</v>
      </c>
      <c r="P102" s="53">
        <f t="shared" si="16"/>
        <v>761</v>
      </c>
    </row>
    <row r="103" spans="1:16" ht="12.75" customHeight="1" x14ac:dyDescent="0.2">
      <c r="A103" s="43">
        <v>94</v>
      </c>
      <c r="B103" s="43" t="s">
        <v>6</v>
      </c>
      <c r="C103" s="43">
        <v>7</v>
      </c>
      <c r="D103" s="44" t="s">
        <v>156</v>
      </c>
      <c r="E103" s="54">
        <v>42</v>
      </c>
      <c r="F103" s="46"/>
      <c r="G103" s="47" t="s">
        <v>28</v>
      </c>
      <c r="H103" s="57">
        <v>26</v>
      </c>
      <c r="I103" s="58" t="s">
        <v>160</v>
      </c>
      <c r="J103" s="50">
        <v>2406</v>
      </c>
      <c r="K103" s="50">
        <v>0</v>
      </c>
      <c r="L103" s="55">
        <f t="shared" si="15"/>
        <v>2406</v>
      </c>
      <c r="M103" s="55">
        <f t="shared" si="12"/>
        <v>0</v>
      </c>
      <c r="N103" s="55">
        <f t="shared" si="13"/>
        <v>0</v>
      </c>
      <c r="O103" s="55">
        <f t="shared" si="14"/>
        <v>0</v>
      </c>
      <c r="P103" s="53">
        <f t="shared" si="16"/>
        <v>2406</v>
      </c>
    </row>
    <row r="104" spans="1:16" ht="24.75" customHeight="1" x14ac:dyDescent="0.2">
      <c r="A104" s="43">
        <v>95</v>
      </c>
      <c r="B104" s="43" t="s">
        <v>6</v>
      </c>
      <c r="C104" s="43">
        <v>7</v>
      </c>
      <c r="D104" s="44" t="s">
        <v>156</v>
      </c>
      <c r="E104" s="54">
        <v>37</v>
      </c>
      <c r="F104" s="46"/>
      <c r="G104" s="47" t="s">
        <v>28</v>
      </c>
      <c r="H104" s="48">
        <v>27</v>
      </c>
      <c r="I104" s="49" t="s">
        <v>157</v>
      </c>
      <c r="J104" s="50">
        <v>866</v>
      </c>
      <c r="K104" s="50">
        <v>0</v>
      </c>
      <c r="L104" s="55">
        <f t="shared" si="15"/>
        <v>866</v>
      </c>
      <c r="M104" s="55">
        <f t="shared" si="12"/>
        <v>0</v>
      </c>
      <c r="N104" s="55">
        <f t="shared" si="13"/>
        <v>0</v>
      </c>
      <c r="O104" s="55">
        <f t="shared" si="14"/>
        <v>0</v>
      </c>
      <c r="P104" s="53">
        <f t="shared" si="16"/>
        <v>866</v>
      </c>
    </row>
    <row r="105" spans="1:16" ht="12.75" customHeight="1" x14ac:dyDescent="0.2">
      <c r="A105" s="43">
        <v>96</v>
      </c>
      <c r="B105" s="43" t="s">
        <v>6</v>
      </c>
      <c r="C105" s="43">
        <v>7</v>
      </c>
      <c r="D105" s="44" t="s">
        <v>162</v>
      </c>
      <c r="E105" s="54">
        <v>9</v>
      </c>
      <c r="F105" s="46" t="s">
        <v>7</v>
      </c>
      <c r="G105" s="47" t="s">
        <v>28</v>
      </c>
      <c r="H105" s="48">
        <v>24</v>
      </c>
      <c r="I105" s="49" t="s">
        <v>163</v>
      </c>
      <c r="J105" s="50">
        <v>709</v>
      </c>
      <c r="K105" s="50">
        <v>0</v>
      </c>
      <c r="L105" s="55">
        <f t="shared" si="15"/>
        <v>709</v>
      </c>
      <c r="M105" s="55">
        <f t="shared" si="12"/>
        <v>0</v>
      </c>
      <c r="N105" s="55">
        <f t="shared" si="13"/>
        <v>0</v>
      </c>
      <c r="O105" s="55">
        <f t="shared" si="14"/>
        <v>0</v>
      </c>
      <c r="P105" s="53">
        <f t="shared" si="16"/>
        <v>709</v>
      </c>
    </row>
    <row r="106" spans="1:16" ht="22.5" customHeight="1" x14ac:dyDescent="0.2">
      <c r="A106" s="43">
        <v>97</v>
      </c>
      <c r="B106" s="43" t="s">
        <v>6</v>
      </c>
      <c r="C106" s="43">
        <v>7</v>
      </c>
      <c r="D106" s="44" t="s">
        <v>164</v>
      </c>
      <c r="E106" s="54">
        <v>2</v>
      </c>
      <c r="F106" s="46"/>
      <c r="G106" s="47" t="s">
        <v>28</v>
      </c>
      <c r="H106" s="48">
        <v>25</v>
      </c>
      <c r="I106" s="49" t="s">
        <v>165</v>
      </c>
      <c r="J106" s="50">
        <v>1837</v>
      </c>
      <c r="K106" s="50">
        <v>384</v>
      </c>
      <c r="L106" s="55">
        <f t="shared" si="15"/>
        <v>2221</v>
      </c>
      <c r="M106" s="55">
        <f t="shared" si="12"/>
        <v>0</v>
      </c>
      <c r="N106" s="55">
        <f t="shared" si="13"/>
        <v>0</v>
      </c>
      <c r="O106" s="55">
        <f t="shared" si="14"/>
        <v>0</v>
      </c>
      <c r="P106" s="53">
        <f t="shared" si="16"/>
        <v>2221</v>
      </c>
    </row>
    <row r="107" spans="1:16" ht="24" customHeight="1" x14ac:dyDescent="0.2">
      <c r="A107" s="43">
        <v>98</v>
      </c>
      <c r="B107" s="43" t="s">
        <v>6</v>
      </c>
      <c r="C107" s="43">
        <v>7</v>
      </c>
      <c r="D107" s="44" t="s">
        <v>339</v>
      </c>
      <c r="E107" s="54"/>
      <c r="F107" s="46"/>
      <c r="G107" s="47" t="s">
        <v>28</v>
      </c>
      <c r="H107" s="48">
        <v>34</v>
      </c>
      <c r="I107" s="49" t="s">
        <v>194</v>
      </c>
      <c r="J107" s="50">
        <v>386</v>
      </c>
      <c r="K107" s="50">
        <v>0</v>
      </c>
      <c r="L107" s="55">
        <v>386</v>
      </c>
      <c r="M107" s="55"/>
      <c r="N107" s="55">
        <f>IF($C107=2,SUM($J107+$K107),)</f>
        <v>0</v>
      </c>
      <c r="O107" s="55"/>
      <c r="P107" s="53">
        <v>386</v>
      </c>
    </row>
    <row r="108" spans="1:16" ht="12.75" customHeight="1" x14ac:dyDescent="0.2">
      <c r="A108" s="43">
        <v>101</v>
      </c>
      <c r="B108" s="43" t="s">
        <v>6</v>
      </c>
      <c r="C108" s="43">
        <v>7</v>
      </c>
      <c r="D108" s="44" t="s">
        <v>279</v>
      </c>
      <c r="E108" s="56">
        <v>3</v>
      </c>
      <c r="F108" s="46"/>
      <c r="G108" s="47" t="s">
        <v>28</v>
      </c>
      <c r="H108" s="48">
        <v>24</v>
      </c>
      <c r="I108" s="75" t="s">
        <v>21</v>
      </c>
      <c r="J108" s="50">
        <v>347</v>
      </c>
      <c r="K108" s="74">
        <v>0</v>
      </c>
      <c r="L108" s="76">
        <f>IF($C108=7,SUM($J108+$K108),)</f>
        <v>347</v>
      </c>
      <c r="M108" s="55">
        <f>IF($C108=5,SUM($J108+$K108),)</f>
        <v>0</v>
      </c>
      <c r="N108" s="55">
        <f>IF($C108=3,SUM($J108+$K108),)</f>
        <v>0</v>
      </c>
      <c r="O108" s="55">
        <f>IF($C108=1,SUM($J108+$K108),)</f>
        <v>0</v>
      </c>
      <c r="P108" s="53">
        <f t="shared" ref="P108:P110" si="17">L108+M108+N108+O108</f>
        <v>347</v>
      </c>
    </row>
    <row r="109" spans="1:16" ht="12.75" customHeight="1" x14ac:dyDescent="0.2">
      <c r="A109" s="43">
        <v>102</v>
      </c>
      <c r="B109" s="43" t="s">
        <v>6</v>
      </c>
      <c r="C109" s="43">
        <v>7</v>
      </c>
      <c r="D109" s="44" t="s">
        <v>279</v>
      </c>
      <c r="E109" s="54">
        <v>18</v>
      </c>
      <c r="F109" s="46"/>
      <c r="G109" s="47" t="s">
        <v>28</v>
      </c>
      <c r="H109" s="48">
        <v>24</v>
      </c>
      <c r="I109" s="49" t="s">
        <v>280</v>
      </c>
      <c r="J109" s="50">
        <v>0</v>
      </c>
      <c r="K109" s="74">
        <v>14</v>
      </c>
      <c r="L109" s="55">
        <f>IF($C109=7,SUM($J109+$K109),)</f>
        <v>14</v>
      </c>
      <c r="M109" s="55">
        <f>IF($C109=5,SUM($J109+$K109),)</f>
        <v>0</v>
      </c>
      <c r="N109" s="55">
        <f>IF($C109=3,SUM($J109+$K109),)</f>
        <v>0</v>
      </c>
      <c r="O109" s="55">
        <f>IF($C109=1,SUM($J109+$K109),)</f>
        <v>0</v>
      </c>
      <c r="P109" s="53">
        <f t="shared" si="17"/>
        <v>14</v>
      </c>
    </row>
    <row r="110" spans="1:16" ht="12.75" customHeight="1" x14ac:dyDescent="0.2">
      <c r="A110" s="43">
        <v>103</v>
      </c>
      <c r="B110" s="43" t="s">
        <v>6</v>
      </c>
      <c r="C110" s="43">
        <v>7</v>
      </c>
      <c r="D110" s="44" t="s">
        <v>279</v>
      </c>
      <c r="E110" s="54">
        <v>23</v>
      </c>
      <c r="F110" s="46"/>
      <c r="G110" s="47" t="s">
        <v>28</v>
      </c>
      <c r="H110" s="48">
        <v>24</v>
      </c>
      <c r="I110" s="49" t="s">
        <v>281</v>
      </c>
      <c r="J110" s="50">
        <v>1162</v>
      </c>
      <c r="K110" s="74">
        <v>0</v>
      </c>
      <c r="L110" s="55">
        <f>IF($C110=7,SUM($J110+$K110),)</f>
        <v>1162</v>
      </c>
      <c r="M110" s="55">
        <f>IF($C110=5,SUM($J110+$K110),)</f>
        <v>0</v>
      </c>
      <c r="N110" s="55">
        <f>IF($C110=3,SUM($J110+$K110),)</f>
        <v>0</v>
      </c>
      <c r="O110" s="55">
        <f>IF($C110=1,SUM($J110+$K110),)</f>
        <v>0</v>
      </c>
      <c r="P110" s="53">
        <f t="shared" si="17"/>
        <v>1162</v>
      </c>
    </row>
  </sheetData>
  <mergeCells count="3">
    <mergeCell ref="K1:M1"/>
    <mergeCell ref="A3:M3"/>
    <mergeCell ref="E5:F5"/>
  </mergeCells>
  <phoneticPr fontId="5" type="noConversion"/>
  <conditionalFormatting sqref="P8:P110">
    <cfRule type="cellIs" dxfId="11" priority="1" operator="greaterThan">
      <formula>8000</formula>
    </cfRule>
    <cfRule type="cellIs" dxfId="10" priority="2" operator="between">
      <formula>1000</formula>
      <formula>8001</formula>
    </cfRule>
    <cfRule type="cellIs" dxfId="9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scale="84" orientation="landscape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3"/>
  <sheetViews>
    <sheetView view="pageLayout" zoomScaleNormal="100" workbookViewId="0">
      <selection activeCell="C5" sqref="C5"/>
    </sheetView>
  </sheetViews>
  <sheetFormatPr defaultRowHeight="12.75" x14ac:dyDescent="0.2"/>
  <cols>
    <col min="1" max="1" width="4.140625" style="12" customWidth="1"/>
    <col min="7" max="7" width="11" customWidth="1"/>
    <col min="9" max="9" width="9.140625" style="14"/>
  </cols>
  <sheetData>
    <row r="1" spans="1:16" x14ac:dyDescent="0.2">
      <c r="A1" s="1"/>
      <c r="B1" s="4"/>
      <c r="C1" s="4"/>
      <c r="D1" s="4"/>
      <c r="E1" s="4"/>
      <c r="F1" s="4"/>
      <c r="G1" s="4"/>
      <c r="H1" s="1"/>
      <c r="I1" s="13"/>
      <c r="J1" s="3"/>
      <c r="K1" s="17" t="s">
        <v>336</v>
      </c>
      <c r="L1" s="17"/>
      <c r="M1" s="17"/>
    </row>
    <row r="2" spans="1:16" x14ac:dyDescent="0.2">
      <c r="A2" s="1"/>
      <c r="B2" s="4"/>
      <c r="C2" s="4"/>
      <c r="D2" s="4"/>
      <c r="E2" s="4"/>
      <c r="F2" s="4"/>
      <c r="G2" s="4"/>
      <c r="H2" s="1"/>
      <c r="I2" s="13"/>
      <c r="J2" s="2"/>
      <c r="K2" s="4"/>
      <c r="L2" s="4"/>
      <c r="M2" s="5"/>
    </row>
    <row r="3" spans="1:16" x14ac:dyDescent="0.2">
      <c r="A3" s="18" t="s">
        <v>166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6" x14ac:dyDescent="0.2">
      <c r="A4" s="1"/>
      <c r="B4" s="4"/>
      <c r="C4" s="4"/>
      <c r="D4" s="4"/>
      <c r="E4" s="4"/>
      <c r="F4" s="4"/>
      <c r="G4" s="4"/>
      <c r="H4" s="1"/>
      <c r="I4" s="13"/>
      <c r="J4" s="2"/>
      <c r="K4" s="4"/>
      <c r="L4" s="4"/>
      <c r="M4" s="5"/>
    </row>
    <row r="5" spans="1:16" ht="71.25" x14ac:dyDescent="0.2">
      <c r="A5" s="81" t="s">
        <v>10</v>
      </c>
      <c r="B5" s="82" t="s">
        <v>349</v>
      </c>
      <c r="C5" s="135" t="s">
        <v>352</v>
      </c>
      <c r="D5" s="83" t="s">
        <v>0</v>
      </c>
      <c r="E5" s="22" t="s">
        <v>1</v>
      </c>
      <c r="F5" s="22"/>
      <c r="G5" s="84" t="s">
        <v>2</v>
      </c>
      <c r="H5" s="85" t="s">
        <v>3</v>
      </c>
      <c r="I5" s="86" t="s">
        <v>4</v>
      </c>
      <c r="J5" s="26" t="s">
        <v>341</v>
      </c>
      <c r="K5" s="87" t="s">
        <v>342</v>
      </c>
      <c r="L5" s="28" t="s">
        <v>287</v>
      </c>
      <c r="M5" s="28" t="s">
        <v>288</v>
      </c>
      <c r="N5" s="28" t="s">
        <v>343</v>
      </c>
      <c r="O5" s="28" t="s">
        <v>344</v>
      </c>
      <c r="P5" s="29" t="s">
        <v>348</v>
      </c>
    </row>
    <row r="6" spans="1:16" x14ac:dyDescent="0.2">
      <c r="A6" s="88">
        <v>1</v>
      </c>
      <c r="B6" s="89">
        <v>2</v>
      </c>
      <c r="C6" s="32">
        <v>3</v>
      </c>
      <c r="D6" s="109">
        <v>4</v>
      </c>
      <c r="E6" s="88">
        <v>5</v>
      </c>
      <c r="F6" s="88">
        <v>6</v>
      </c>
      <c r="G6" s="108">
        <v>7</v>
      </c>
      <c r="H6" s="90">
        <v>8</v>
      </c>
      <c r="I6" s="104" t="s">
        <v>11</v>
      </c>
      <c r="J6" s="37">
        <v>10</v>
      </c>
      <c r="K6" s="91">
        <v>11</v>
      </c>
      <c r="L6" s="37">
        <v>12</v>
      </c>
      <c r="M6" s="91">
        <v>13</v>
      </c>
      <c r="N6" s="37">
        <v>14</v>
      </c>
      <c r="O6" s="91">
        <v>15</v>
      </c>
      <c r="P6" s="37">
        <v>16</v>
      </c>
    </row>
    <row r="7" spans="1:16" x14ac:dyDescent="0.2">
      <c r="A7" s="88"/>
      <c r="B7" s="89"/>
      <c r="C7" s="32"/>
      <c r="D7" s="110" t="s">
        <v>5</v>
      </c>
      <c r="E7" s="93"/>
      <c r="F7" s="92"/>
      <c r="G7" s="108"/>
      <c r="H7" s="90"/>
      <c r="I7" s="104"/>
      <c r="J7" s="94">
        <f>SUBTOTAL(9,J8:J6832)</f>
        <v>137049</v>
      </c>
      <c r="K7" s="94">
        <f>SUBTOTAL(9,K8:K6832)</f>
        <v>14429</v>
      </c>
      <c r="L7" s="94">
        <f>SUBTOTAL(9,L8:L6832)</f>
        <v>101338</v>
      </c>
      <c r="M7" s="94">
        <f>SUBTOTAL(9,M8:M6832)</f>
        <v>50140</v>
      </c>
      <c r="N7" s="94">
        <f>SUBTOTAL(9,N8:N6832)</f>
        <v>0</v>
      </c>
      <c r="O7" s="94">
        <f>SUBTOTAL(9,O8:O6832)</f>
        <v>0</v>
      </c>
      <c r="P7" s="94">
        <f>SUBTOTAL(9,P8:P6832)</f>
        <v>151478</v>
      </c>
    </row>
    <row r="8" spans="1:16" ht="14.25" customHeight="1" x14ac:dyDescent="0.2">
      <c r="A8" s="43">
        <v>1</v>
      </c>
      <c r="B8" s="43" t="s">
        <v>7</v>
      </c>
      <c r="C8" s="43">
        <v>7</v>
      </c>
      <c r="D8" s="44" t="s">
        <v>174</v>
      </c>
      <c r="E8" s="54">
        <v>7</v>
      </c>
      <c r="F8" s="46"/>
      <c r="G8" s="47" t="s">
        <v>28</v>
      </c>
      <c r="H8" s="48">
        <v>35</v>
      </c>
      <c r="I8" s="49" t="s">
        <v>175</v>
      </c>
      <c r="J8" s="50">
        <v>5594</v>
      </c>
      <c r="K8" s="98">
        <v>73</v>
      </c>
      <c r="L8" s="55">
        <f>IF($C8=7,SUM($J8+$K8),)</f>
        <v>5667</v>
      </c>
      <c r="M8" s="55">
        <f>IF($C8=5,SUM($J8+$K8),)</f>
        <v>0</v>
      </c>
      <c r="N8" s="55">
        <f>IF($C8=3,SUM($J8+$K8),)</f>
        <v>0</v>
      </c>
      <c r="O8" s="55">
        <f>IF($C8=1,SUM($J8+$K8),)</f>
        <v>0</v>
      </c>
      <c r="P8" s="53">
        <f t="shared" ref="P8:P71" si="0">L8+M8+N8+O8</f>
        <v>5667</v>
      </c>
    </row>
    <row r="9" spans="1:16" x14ac:dyDescent="0.2">
      <c r="A9" s="43">
        <v>2</v>
      </c>
      <c r="B9" s="43" t="s">
        <v>7</v>
      </c>
      <c r="C9" s="43">
        <v>7</v>
      </c>
      <c r="D9" s="44" t="s">
        <v>174</v>
      </c>
      <c r="E9" s="54">
        <v>8</v>
      </c>
      <c r="F9" s="46"/>
      <c r="G9" s="47" t="s">
        <v>28</v>
      </c>
      <c r="H9" s="48">
        <v>35</v>
      </c>
      <c r="I9" s="49" t="s">
        <v>176</v>
      </c>
      <c r="J9" s="50">
        <v>6864</v>
      </c>
      <c r="K9" s="98">
        <v>70</v>
      </c>
      <c r="L9" s="55">
        <f>IF($C9=7,SUM($J9+$K9),)</f>
        <v>6934</v>
      </c>
      <c r="M9" s="55">
        <f>IF($C9=5,SUM($J9+$K9),)</f>
        <v>0</v>
      </c>
      <c r="N9" s="55">
        <f>IF($C9=3,SUM($J9+$K9),)</f>
        <v>0</v>
      </c>
      <c r="O9" s="55">
        <f>IF($C9=1,SUM($J9+$K9),)</f>
        <v>0</v>
      </c>
      <c r="P9" s="53">
        <f t="shared" si="0"/>
        <v>6934</v>
      </c>
    </row>
    <row r="10" spans="1:16" x14ac:dyDescent="0.2">
      <c r="A10" s="43">
        <v>3</v>
      </c>
      <c r="B10" s="43" t="s">
        <v>7</v>
      </c>
      <c r="C10" s="43">
        <v>7</v>
      </c>
      <c r="D10" s="44" t="s">
        <v>174</v>
      </c>
      <c r="E10" s="54">
        <v>14</v>
      </c>
      <c r="F10" s="46"/>
      <c r="G10" s="47" t="s">
        <v>28</v>
      </c>
      <c r="H10" s="48"/>
      <c r="I10" s="49"/>
      <c r="J10" s="50">
        <v>0</v>
      </c>
      <c r="K10" s="98">
        <v>45</v>
      </c>
      <c r="L10" s="55">
        <f>IF($C10=7,SUM($J10+$K10),)</f>
        <v>45</v>
      </c>
      <c r="M10" s="55">
        <f>IF($C10=5,SUM($J10+$K10),)</f>
        <v>0</v>
      </c>
      <c r="N10" s="55">
        <f>IF($C10=3,SUM($J10+$K10),)</f>
        <v>0</v>
      </c>
      <c r="O10" s="55">
        <f>IF($C10=1,SUM($J10+$K10),)</f>
        <v>0</v>
      </c>
      <c r="P10" s="53">
        <f t="shared" si="0"/>
        <v>45</v>
      </c>
    </row>
    <row r="11" spans="1:16" x14ac:dyDescent="0.2">
      <c r="A11" s="43">
        <v>4</v>
      </c>
      <c r="B11" s="43" t="s">
        <v>7</v>
      </c>
      <c r="C11" s="43">
        <v>7</v>
      </c>
      <c r="D11" s="44" t="s">
        <v>177</v>
      </c>
      <c r="E11" s="54">
        <v>6</v>
      </c>
      <c r="F11" s="46"/>
      <c r="G11" s="47" t="s">
        <v>28</v>
      </c>
      <c r="H11" s="48">
        <v>6</v>
      </c>
      <c r="I11" s="58">
        <v>17</v>
      </c>
      <c r="J11" s="50">
        <v>230</v>
      </c>
      <c r="K11" s="98">
        <v>25</v>
      </c>
      <c r="L11" s="55">
        <f>IF($C11=7,SUM($J11+$K11),)</f>
        <v>255</v>
      </c>
      <c r="M11" s="55">
        <f>IF($C11=5,SUM($J11+$K11),)</f>
        <v>0</v>
      </c>
      <c r="N11" s="55">
        <f>IF($C11=3,SUM($J11+$K11),)</f>
        <v>0</v>
      </c>
      <c r="O11" s="55">
        <f>IF($C11=1,SUM($J11+$K11),)</f>
        <v>0</v>
      </c>
      <c r="P11" s="53">
        <f t="shared" si="0"/>
        <v>255</v>
      </c>
    </row>
    <row r="12" spans="1:16" x14ac:dyDescent="0.2">
      <c r="A12" s="43">
        <v>5</v>
      </c>
      <c r="B12" s="43" t="s">
        <v>7</v>
      </c>
      <c r="C12" s="43">
        <v>7</v>
      </c>
      <c r="D12" s="44" t="s">
        <v>177</v>
      </c>
      <c r="E12" s="54">
        <v>7</v>
      </c>
      <c r="F12" s="46"/>
      <c r="G12" s="47" t="s">
        <v>28</v>
      </c>
      <c r="H12" s="48">
        <v>6</v>
      </c>
      <c r="I12" s="58">
        <v>23</v>
      </c>
      <c r="J12" s="50">
        <v>148</v>
      </c>
      <c r="K12" s="98">
        <v>22</v>
      </c>
      <c r="L12" s="55">
        <f>IF($C12=7,SUM($J12+$K12),)</f>
        <v>170</v>
      </c>
      <c r="M12" s="55">
        <f>IF($C12=5,SUM($J12+$K12),)</f>
        <v>0</v>
      </c>
      <c r="N12" s="55">
        <f>IF($C12=3,SUM($J12+$K12),)</f>
        <v>0</v>
      </c>
      <c r="O12" s="55">
        <f>IF($C12=1,SUM($J12+$K12),)</f>
        <v>0</v>
      </c>
      <c r="P12" s="53">
        <f t="shared" si="0"/>
        <v>170</v>
      </c>
    </row>
    <row r="13" spans="1:16" x14ac:dyDescent="0.2">
      <c r="A13" s="43">
        <v>6</v>
      </c>
      <c r="B13" s="43" t="s">
        <v>7</v>
      </c>
      <c r="C13" s="43">
        <v>7</v>
      </c>
      <c r="D13" s="44" t="s">
        <v>177</v>
      </c>
      <c r="E13" s="54">
        <v>19</v>
      </c>
      <c r="F13" s="46"/>
      <c r="G13" s="47" t="s">
        <v>28</v>
      </c>
      <c r="H13" s="48"/>
      <c r="I13" s="58"/>
      <c r="J13" s="50">
        <v>0</v>
      </c>
      <c r="K13" s="98">
        <v>155</v>
      </c>
      <c r="L13" s="55">
        <f>IF($C13=7,SUM($J13+$K13),)</f>
        <v>155</v>
      </c>
      <c r="M13" s="55">
        <f>IF($C13=5,SUM($J13+$K13),)</f>
        <v>0</v>
      </c>
      <c r="N13" s="55">
        <f>IF($C13=3,SUM($J13+$K13),)</f>
        <v>0</v>
      </c>
      <c r="O13" s="55">
        <f>IF($C13=1,SUM($J13+$K13),)</f>
        <v>0</v>
      </c>
      <c r="P13" s="53">
        <f t="shared" si="0"/>
        <v>155</v>
      </c>
    </row>
    <row r="14" spans="1:16" x14ac:dyDescent="0.2">
      <c r="A14" s="43">
        <v>7</v>
      </c>
      <c r="B14" s="80" t="s">
        <v>7</v>
      </c>
      <c r="C14" s="80">
        <v>5</v>
      </c>
      <c r="D14" s="78" t="s">
        <v>178</v>
      </c>
      <c r="E14" s="79">
        <v>1</v>
      </c>
      <c r="F14" s="77" t="s">
        <v>6</v>
      </c>
      <c r="G14" s="111" t="s">
        <v>28</v>
      </c>
      <c r="H14" s="112">
        <v>36</v>
      </c>
      <c r="I14" s="113" t="s">
        <v>179</v>
      </c>
      <c r="J14" s="114">
        <v>63</v>
      </c>
      <c r="K14" s="99">
        <v>27</v>
      </c>
      <c r="L14" s="115">
        <f>IF($C14=7,SUM($J14+$K14),)</f>
        <v>0</v>
      </c>
      <c r="M14" s="115">
        <f>IF($C14=5,SUM($J14+$K14),)</f>
        <v>90</v>
      </c>
      <c r="N14" s="115">
        <f>IF($C14=3,SUM($J14+$K14),)</f>
        <v>0</v>
      </c>
      <c r="O14" s="115">
        <f>IF($C14=1,SUM($J14+$K14),)</f>
        <v>0</v>
      </c>
      <c r="P14" s="116">
        <f t="shared" si="0"/>
        <v>90</v>
      </c>
    </row>
    <row r="15" spans="1:16" x14ac:dyDescent="0.2">
      <c r="A15" s="43">
        <v>8</v>
      </c>
      <c r="B15" s="80" t="s">
        <v>7</v>
      </c>
      <c r="C15" s="80">
        <v>5</v>
      </c>
      <c r="D15" s="78" t="s">
        <v>178</v>
      </c>
      <c r="E15" s="79">
        <v>1</v>
      </c>
      <c r="F15" s="100" t="s">
        <v>7</v>
      </c>
      <c r="G15" s="111" t="s">
        <v>28</v>
      </c>
      <c r="H15" s="112">
        <v>36</v>
      </c>
      <c r="I15" s="113" t="s">
        <v>180</v>
      </c>
      <c r="J15" s="114">
        <v>90</v>
      </c>
      <c r="K15" s="99">
        <v>29</v>
      </c>
      <c r="L15" s="115">
        <f>IF($C15=7,SUM($J15+$K15),)</f>
        <v>0</v>
      </c>
      <c r="M15" s="115">
        <f>IF($C15=5,SUM($J15+$K15),)</f>
        <v>119</v>
      </c>
      <c r="N15" s="115">
        <f>IF($C15=3,SUM($J15+$K15),)</f>
        <v>0</v>
      </c>
      <c r="O15" s="115">
        <f>IF($C15=1,SUM($J15+$K15),)</f>
        <v>0</v>
      </c>
      <c r="P15" s="116">
        <f t="shared" si="0"/>
        <v>119</v>
      </c>
    </row>
    <row r="16" spans="1:16" x14ac:dyDescent="0.2">
      <c r="A16" s="43">
        <v>9</v>
      </c>
      <c r="B16" s="80" t="s">
        <v>7</v>
      </c>
      <c r="C16" s="80">
        <v>5</v>
      </c>
      <c r="D16" s="78" t="s">
        <v>178</v>
      </c>
      <c r="E16" s="101">
        <v>1</v>
      </c>
      <c r="F16" s="117"/>
      <c r="G16" s="111" t="s">
        <v>28</v>
      </c>
      <c r="H16" s="112"/>
      <c r="I16" s="113"/>
      <c r="J16" s="114">
        <v>0</v>
      </c>
      <c r="K16" s="99">
        <v>21</v>
      </c>
      <c r="L16" s="115">
        <f>IF($C16=7,SUM($J16+$K16),)</f>
        <v>0</v>
      </c>
      <c r="M16" s="115">
        <f>IF($C16=5,SUM($J16+$K16),)</f>
        <v>21</v>
      </c>
      <c r="N16" s="115">
        <f>IF($C16=3,SUM($J16+$K16),)</f>
        <v>0</v>
      </c>
      <c r="O16" s="115">
        <f>IF($C16=1,SUM($J16+$K16),)</f>
        <v>0</v>
      </c>
      <c r="P16" s="116">
        <f t="shared" si="0"/>
        <v>21</v>
      </c>
    </row>
    <row r="17" spans="1:16" ht="33.75" x14ac:dyDescent="0.2">
      <c r="A17" s="43">
        <v>10</v>
      </c>
      <c r="B17" s="80" t="s">
        <v>7</v>
      </c>
      <c r="C17" s="80">
        <v>5</v>
      </c>
      <c r="D17" s="78" t="s">
        <v>178</v>
      </c>
      <c r="E17" s="79">
        <v>5</v>
      </c>
      <c r="F17" s="77" t="s">
        <v>6</v>
      </c>
      <c r="G17" s="111" t="s">
        <v>28</v>
      </c>
      <c r="H17" s="112">
        <v>36</v>
      </c>
      <c r="I17" s="113" t="s">
        <v>181</v>
      </c>
      <c r="J17" s="114">
        <v>8791</v>
      </c>
      <c r="K17" s="99">
        <v>0</v>
      </c>
      <c r="L17" s="115">
        <f>IF($C17=7,SUM($J17+$K17),)</f>
        <v>0</v>
      </c>
      <c r="M17" s="115">
        <f>IF($C17=5,SUM($J17+$K17),)</f>
        <v>8791</v>
      </c>
      <c r="N17" s="115">
        <f>IF($C17=3,SUM($J17+$K17),)</f>
        <v>0</v>
      </c>
      <c r="O17" s="115">
        <f>IF($C17=1,SUM($J17+$K17),)</f>
        <v>0</v>
      </c>
      <c r="P17" s="116">
        <f t="shared" si="0"/>
        <v>8791</v>
      </c>
    </row>
    <row r="18" spans="1:16" ht="22.5" x14ac:dyDescent="0.2">
      <c r="A18" s="43">
        <v>11</v>
      </c>
      <c r="B18" s="80" t="s">
        <v>7</v>
      </c>
      <c r="C18" s="80">
        <v>5</v>
      </c>
      <c r="D18" s="78" t="s">
        <v>14</v>
      </c>
      <c r="E18" s="79">
        <v>4</v>
      </c>
      <c r="F18" s="117"/>
      <c r="G18" s="111" t="s">
        <v>28</v>
      </c>
      <c r="H18" s="102">
        <v>32</v>
      </c>
      <c r="I18" s="105" t="s">
        <v>182</v>
      </c>
      <c r="J18" s="114">
        <v>4030</v>
      </c>
      <c r="K18" s="99">
        <v>0</v>
      </c>
      <c r="L18" s="115">
        <f>IF($C18=7,SUM($J18+$K18),)</f>
        <v>0</v>
      </c>
      <c r="M18" s="115">
        <f>IF($C18=5,SUM($J18+$K18),)</f>
        <v>4030</v>
      </c>
      <c r="N18" s="115">
        <f>IF($C18=3,SUM($J18+$K18),)</f>
        <v>0</v>
      </c>
      <c r="O18" s="115">
        <f>IF($C18=1,SUM($J18+$K18),)</f>
        <v>0</v>
      </c>
      <c r="P18" s="116">
        <f t="shared" si="0"/>
        <v>4030</v>
      </c>
    </row>
    <row r="19" spans="1:16" ht="22.5" x14ac:dyDescent="0.2">
      <c r="A19" s="43">
        <v>12</v>
      </c>
      <c r="B19" s="80" t="s">
        <v>7</v>
      </c>
      <c r="C19" s="80">
        <v>5</v>
      </c>
      <c r="D19" s="78" t="s">
        <v>14</v>
      </c>
      <c r="E19" s="79">
        <v>57</v>
      </c>
      <c r="F19" s="117"/>
      <c r="G19" s="111" t="s">
        <v>28</v>
      </c>
      <c r="H19" s="112">
        <v>30</v>
      </c>
      <c r="I19" s="113" t="s">
        <v>183</v>
      </c>
      <c r="J19" s="114">
        <v>1462</v>
      </c>
      <c r="K19" s="99">
        <v>83</v>
      </c>
      <c r="L19" s="115">
        <f>IF($C19=7,SUM($J19+$K19),)</f>
        <v>0</v>
      </c>
      <c r="M19" s="115">
        <f>IF($C19=5,SUM($J19+$K19),)</f>
        <v>1545</v>
      </c>
      <c r="N19" s="115">
        <f>IF($C19=3,SUM($J19+$K19),)</f>
        <v>0</v>
      </c>
      <c r="O19" s="115">
        <f>IF($C19=1,SUM($J19+$K19),)</f>
        <v>0</v>
      </c>
      <c r="P19" s="116">
        <f t="shared" si="0"/>
        <v>1545</v>
      </c>
    </row>
    <row r="20" spans="1:16" ht="22.5" x14ac:dyDescent="0.2">
      <c r="A20" s="43">
        <v>13</v>
      </c>
      <c r="B20" s="80" t="s">
        <v>7</v>
      </c>
      <c r="C20" s="80">
        <v>5</v>
      </c>
      <c r="D20" s="78" t="s">
        <v>14</v>
      </c>
      <c r="E20" s="79">
        <v>73</v>
      </c>
      <c r="F20" s="117"/>
      <c r="G20" s="111" t="s">
        <v>28</v>
      </c>
      <c r="H20" s="102">
        <v>30</v>
      </c>
      <c r="I20" s="105" t="s">
        <v>184</v>
      </c>
      <c r="J20" s="114">
        <v>585</v>
      </c>
      <c r="K20" s="99">
        <v>27</v>
      </c>
      <c r="L20" s="115">
        <f>IF($C20=7,SUM($J20+$K20),)</f>
        <v>0</v>
      </c>
      <c r="M20" s="115">
        <f>IF($C20=5,SUM($J20+$K20),)</f>
        <v>612</v>
      </c>
      <c r="N20" s="115">
        <f>IF($C20=3,SUM($J20+$K20),)</f>
        <v>0</v>
      </c>
      <c r="O20" s="115">
        <f>IF($C20=1,SUM($J20+$K20),)</f>
        <v>0</v>
      </c>
      <c r="P20" s="116">
        <f t="shared" si="0"/>
        <v>612</v>
      </c>
    </row>
    <row r="21" spans="1:16" ht="22.5" x14ac:dyDescent="0.2">
      <c r="A21" s="43">
        <v>14</v>
      </c>
      <c r="B21" s="80" t="s">
        <v>7</v>
      </c>
      <c r="C21" s="80">
        <v>5</v>
      </c>
      <c r="D21" s="78" t="s">
        <v>14</v>
      </c>
      <c r="E21" s="79">
        <v>78</v>
      </c>
      <c r="F21" s="117"/>
      <c r="G21" s="111" t="s">
        <v>28</v>
      </c>
      <c r="H21" s="112">
        <v>31</v>
      </c>
      <c r="I21" s="113" t="s">
        <v>185</v>
      </c>
      <c r="J21" s="114">
        <v>7057</v>
      </c>
      <c r="K21" s="99">
        <v>135</v>
      </c>
      <c r="L21" s="115">
        <f>IF($C21=7,SUM($J21+$K21),)</f>
        <v>0</v>
      </c>
      <c r="M21" s="115">
        <f>IF($C21=5,SUM($J21+$K21),)</f>
        <v>7192</v>
      </c>
      <c r="N21" s="115">
        <f>IF($C21=3,SUM($J21+$K21),)</f>
        <v>0</v>
      </c>
      <c r="O21" s="115">
        <f>IF($C21=1,SUM($J21+$K21),)</f>
        <v>0</v>
      </c>
      <c r="P21" s="116">
        <f t="shared" si="0"/>
        <v>7192</v>
      </c>
    </row>
    <row r="22" spans="1:16" ht="22.5" x14ac:dyDescent="0.2">
      <c r="A22" s="43">
        <v>15</v>
      </c>
      <c r="B22" s="80" t="s">
        <v>7</v>
      </c>
      <c r="C22" s="80">
        <v>5</v>
      </c>
      <c r="D22" s="78" t="s">
        <v>14</v>
      </c>
      <c r="E22" s="79">
        <v>89</v>
      </c>
      <c r="F22" s="117"/>
      <c r="G22" s="111" t="s">
        <v>28</v>
      </c>
      <c r="H22" s="112">
        <v>31</v>
      </c>
      <c r="I22" s="113" t="s">
        <v>186</v>
      </c>
      <c r="J22" s="114">
        <v>1632</v>
      </c>
      <c r="K22" s="99">
        <v>74</v>
      </c>
      <c r="L22" s="115">
        <f>IF($C22=7,SUM($J22+$K22),)</f>
        <v>0</v>
      </c>
      <c r="M22" s="115">
        <f>IF($C22=5,SUM($J22+$K22),)</f>
        <v>1706</v>
      </c>
      <c r="N22" s="115">
        <f>IF($C22=3,SUM($J22+$K22),)</f>
        <v>0</v>
      </c>
      <c r="O22" s="115">
        <f>IF($C22=1,SUM($J22+$K22),)</f>
        <v>0</v>
      </c>
      <c r="P22" s="116">
        <f t="shared" si="0"/>
        <v>1706</v>
      </c>
    </row>
    <row r="23" spans="1:16" ht="33.75" x14ac:dyDescent="0.2">
      <c r="A23" s="43">
        <v>16</v>
      </c>
      <c r="B23" s="43" t="s">
        <v>7</v>
      </c>
      <c r="C23" s="43">
        <v>7</v>
      </c>
      <c r="D23" s="44" t="s">
        <v>187</v>
      </c>
      <c r="E23" s="54">
        <v>6</v>
      </c>
      <c r="F23" s="46"/>
      <c r="G23" s="44" t="s">
        <v>28</v>
      </c>
      <c r="H23" s="48">
        <v>36</v>
      </c>
      <c r="I23" s="58" t="s">
        <v>188</v>
      </c>
      <c r="J23" s="50">
        <v>105</v>
      </c>
      <c r="K23" s="50">
        <v>0</v>
      </c>
      <c r="L23" s="55">
        <f>IF($C23=7,SUM($J23+$K23),)</f>
        <v>105</v>
      </c>
      <c r="M23" s="55">
        <f>IF($C23=5,SUM($J23+$K23),)</f>
        <v>0</v>
      </c>
      <c r="N23" s="55">
        <f>IF($C23=3,SUM($J23+$K23),)</f>
        <v>0</v>
      </c>
      <c r="O23" s="55">
        <f>IF($C23=1,SUM($J23+$K23),)</f>
        <v>0</v>
      </c>
      <c r="P23" s="53">
        <f t="shared" si="0"/>
        <v>105</v>
      </c>
    </row>
    <row r="24" spans="1:16" x14ac:dyDescent="0.2">
      <c r="A24" s="43">
        <v>17</v>
      </c>
      <c r="B24" s="80" t="s">
        <v>7</v>
      </c>
      <c r="C24" s="80">
        <v>5</v>
      </c>
      <c r="D24" s="78" t="s">
        <v>189</v>
      </c>
      <c r="E24" s="79">
        <v>23</v>
      </c>
      <c r="F24" s="117"/>
      <c r="G24" s="111" t="s">
        <v>28</v>
      </c>
      <c r="H24" s="112">
        <v>31</v>
      </c>
      <c r="I24" s="118" t="s">
        <v>190</v>
      </c>
      <c r="J24" s="114">
        <v>446</v>
      </c>
      <c r="K24" s="99">
        <v>122</v>
      </c>
      <c r="L24" s="115">
        <f>IF($C24=7,SUM($J24+$K24),)</f>
        <v>0</v>
      </c>
      <c r="M24" s="115">
        <f>IF($C24=5,SUM($J24+$K24),)</f>
        <v>568</v>
      </c>
      <c r="N24" s="115">
        <f>IF($C24=3,SUM($J24+$K24),)</f>
        <v>0</v>
      </c>
      <c r="O24" s="115">
        <f>IF($C24=1,SUM($J24+$K24),)</f>
        <v>0</v>
      </c>
      <c r="P24" s="116">
        <f t="shared" si="0"/>
        <v>568</v>
      </c>
    </row>
    <row r="25" spans="1:16" x14ac:dyDescent="0.2">
      <c r="A25" s="43">
        <v>18</v>
      </c>
      <c r="B25" s="80" t="s">
        <v>7</v>
      </c>
      <c r="C25" s="80">
        <v>5</v>
      </c>
      <c r="D25" s="78" t="s">
        <v>189</v>
      </c>
      <c r="E25" s="79">
        <v>29</v>
      </c>
      <c r="F25" s="117"/>
      <c r="G25" s="111" t="s">
        <v>28</v>
      </c>
      <c r="H25" s="102">
        <v>31</v>
      </c>
      <c r="I25" s="106" t="s">
        <v>191</v>
      </c>
      <c r="J25" s="114">
        <v>1102</v>
      </c>
      <c r="K25" s="99">
        <v>478</v>
      </c>
      <c r="L25" s="115">
        <f>IF($C25=7,SUM($J25+$K25),)</f>
        <v>0</v>
      </c>
      <c r="M25" s="115">
        <f>IF($C25=5,SUM($J25+$K25),)</f>
        <v>1580</v>
      </c>
      <c r="N25" s="115">
        <f>IF($C25=3,SUM($J25+$K25),)</f>
        <v>0</v>
      </c>
      <c r="O25" s="115">
        <f>IF($C25=1,SUM($J25+$K25),)</f>
        <v>0</v>
      </c>
      <c r="P25" s="116">
        <f t="shared" si="0"/>
        <v>1580</v>
      </c>
    </row>
    <row r="26" spans="1:16" ht="22.5" x14ac:dyDescent="0.2">
      <c r="A26" s="43">
        <v>19</v>
      </c>
      <c r="B26" s="80" t="s">
        <v>7</v>
      </c>
      <c r="C26" s="80">
        <v>5</v>
      </c>
      <c r="D26" s="78" t="s">
        <v>192</v>
      </c>
      <c r="E26" s="79">
        <v>7</v>
      </c>
      <c r="F26" s="77">
        <v>9</v>
      </c>
      <c r="G26" s="111" t="s">
        <v>28</v>
      </c>
      <c r="H26" s="112">
        <v>6</v>
      </c>
      <c r="I26" s="119">
        <v>13</v>
      </c>
      <c r="J26" s="114">
        <v>17</v>
      </c>
      <c r="K26" s="99">
        <v>22</v>
      </c>
      <c r="L26" s="115">
        <f>IF($C26=7,SUM($J26+$K26),)</f>
        <v>0</v>
      </c>
      <c r="M26" s="115">
        <f>IF($C26=5,SUM($J26+$K26),)</f>
        <v>39</v>
      </c>
      <c r="N26" s="115">
        <f>IF($C26=3,SUM($J26+$K26),)</f>
        <v>0</v>
      </c>
      <c r="O26" s="115">
        <f>IF($C26=1,SUM($J26+$K26),)</f>
        <v>0</v>
      </c>
      <c r="P26" s="116">
        <f t="shared" si="0"/>
        <v>39</v>
      </c>
    </row>
    <row r="27" spans="1:16" x14ac:dyDescent="0.2">
      <c r="A27" s="43">
        <v>20</v>
      </c>
      <c r="B27" s="80" t="s">
        <v>7</v>
      </c>
      <c r="C27" s="80">
        <v>5</v>
      </c>
      <c r="D27" s="78" t="s">
        <v>193</v>
      </c>
      <c r="E27" s="79">
        <v>38</v>
      </c>
      <c r="F27" s="117" t="s">
        <v>9</v>
      </c>
      <c r="G27" s="111" t="s">
        <v>28</v>
      </c>
      <c r="H27" s="102">
        <v>31</v>
      </c>
      <c r="I27" s="106" t="s">
        <v>194</v>
      </c>
      <c r="J27" s="114">
        <v>79</v>
      </c>
      <c r="K27" s="99">
        <v>0</v>
      </c>
      <c r="L27" s="115">
        <f>IF($C27=7,SUM($J27+$K27),)</f>
        <v>0</v>
      </c>
      <c r="M27" s="115">
        <f>IF($C27=5,SUM($J27+$K27),)</f>
        <v>79</v>
      </c>
      <c r="N27" s="115">
        <f>IF($C27=3,SUM($J27+$K27),)</f>
        <v>0</v>
      </c>
      <c r="O27" s="115">
        <f>IF($C27=1,SUM($J27+$K27),)</f>
        <v>0</v>
      </c>
      <c r="P27" s="116">
        <f t="shared" si="0"/>
        <v>79</v>
      </c>
    </row>
    <row r="28" spans="1:16" ht="22.5" x14ac:dyDescent="0.2">
      <c r="A28" s="43">
        <v>21</v>
      </c>
      <c r="B28" s="43" t="s">
        <v>7</v>
      </c>
      <c r="C28" s="43">
        <v>7</v>
      </c>
      <c r="D28" s="44" t="s">
        <v>195</v>
      </c>
      <c r="E28" s="54">
        <v>9</v>
      </c>
      <c r="F28" s="61">
        <v>10</v>
      </c>
      <c r="G28" s="47" t="s">
        <v>28</v>
      </c>
      <c r="H28" s="48">
        <v>35</v>
      </c>
      <c r="I28" s="58" t="s">
        <v>196</v>
      </c>
      <c r="J28" s="50">
        <v>2367</v>
      </c>
      <c r="K28" s="98">
        <v>495</v>
      </c>
      <c r="L28" s="55">
        <f>IF($C28=7,SUM($J28+$K28),)</f>
        <v>2862</v>
      </c>
      <c r="M28" s="55">
        <f>IF($C28=5,SUM($J28+$K28),)</f>
        <v>0</v>
      </c>
      <c r="N28" s="55">
        <f>IF($C28=3,SUM($J28+$K28),)</f>
        <v>0</v>
      </c>
      <c r="O28" s="55">
        <f>IF($C28=1,SUM($J28+$K28),)</f>
        <v>0</v>
      </c>
      <c r="P28" s="53">
        <f t="shared" si="0"/>
        <v>2862</v>
      </c>
    </row>
    <row r="29" spans="1:16" ht="22.5" x14ac:dyDescent="0.2">
      <c r="A29" s="43">
        <v>22</v>
      </c>
      <c r="B29" s="43" t="s">
        <v>7</v>
      </c>
      <c r="C29" s="43">
        <v>7</v>
      </c>
      <c r="D29" s="44" t="s">
        <v>195</v>
      </c>
      <c r="E29" s="54">
        <v>21</v>
      </c>
      <c r="F29" s="46"/>
      <c r="G29" s="47" t="s">
        <v>28</v>
      </c>
      <c r="H29" s="48">
        <v>36</v>
      </c>
      <c r="I29" s="49" t="s">
        <v>197</v>
      </c>
      <c r="J29" s="50">
        <v>2423</v>
      </c>
      <c r="K29" s="98">
        <v>113</v>
      </c>
      <c r="L29" s="55">
        <f>IF($C29=7,SUM($J29+$K29),)</f>
        <v>2536</v>
      </c>
      <c r="M29" s="55">
        <f>IF($C29=5,SUM($J29+$K29),)</f>
        <v>0</v>
      </c>
      <c r="N29" s="55">
        <f>IF($C29=3,SUM($J29+$K29),)</f>
        <v>0</v>
      </c>
      <c r="O29" s="55">
        <f>IF($C29=1,SUM($J29+$K29),)</f>
        <v>0</v>
      </c>
      <c r="P29" s="53">
        <f t="shared" si="0"/>
        <v>2536</v>
      </c>
    </row>
    <row r="30" spans="1:16" x14ac:dyDescent="0.2">
      <c r="A30" s="43">
        <v>23</v>
      </c>
      <c r="B30" s="80" t="s">
        <v>7</v>
      </c>
      <c r="C30" s="80">
        <v>5</v>
      </c>
      <c r="D30" s="78" t="s">
        <v>195</v>
      </c>
      <c r="E30" s="79">
        <v>31</v>
      </c>
      <c r="F30" s="117"/>
      <c r="G30" s="111" t="s">
        <v>28</v>
      </c>
      <c r="H30" s="112">
        <v>36</v>
      </c>
      <c r="I30" s="113" t="s">
        <v>198</v>
      </c>
      <c r="J30" s="114">
        <v>142</v>
      </c>
      <c r="K30" s="99">
        <v>45</v>
      </c>
      <c r="L30" s="115">
        <f>IF($C30=7,SUM($J30+$K30),)</f>
        <v>0</v>
      </c>
      <c r="M30" s="115">
        <f>IF($C30=5,SUM($J30+$K30),)</f>
        <v>187</v>
      </c>
      <c r="N30" s="115">
        <f>IF($C30=3,SUM($J30+$K30),)</f>
        <v>0</v>
      </c>
      <c r="O30" s="115">
        <f>IF($C30=1,SUM($J30+$K30),)</f>
        <v>0</v>
      </c>
      <c r="P30" s="116">
        <f t="shared" si="0"/>
        <v>187</v>
      </c>
    </row>
    <row r="31" spans="1:16" x14ac:dyDescent="0.2">
      <c r="A31" s="43">
        <v>24</v>
      </c>
      <c r="B31" s="80" t="s">
        <v>7</v>
      </c>
      <c r="C31" s="80">
        <v>5</v>
      </c>
      <c r="D31" s="78" t="s">
        <v>195</v>
      </c>
      <c r="E31" s="79">
        <v>32</v>
      </c>
      <c r="F31" s="117"/>
      <c r="G31" s="111" t="s">
        <v>28</v>
      </c>
      <c r="H31" s="112">
        <v>36</v>
      </c>
      <c r="I31" s="118" t="s">
        <v>199</v>
      </c>
      <c r="J31" s="114">
        <v>436</v>
      </c>
      <c r="K31" s="99">
        <v>0</v>
      </c>
      <c r="L31" s="115">
        <f>IF($C31=7,SUM($J31+$K31),)</f>
        <v>0</v>
      </c>
      <c r="M31" s="115">
        <f>IF($C31=5,SUM($J31+$K31),)</f>
        <v>436</v>
      </c>
      <c r="N31" s="115">
        <f>IF($C31=3,SUM($J31+$K31),)</f>
        <v>0</v>
      </c>
      <c r="O31" s="115">
        <f>IF($C31=1,SUM($J31+$K31),)</f>
        <v>0</v>
      </c>
      <c r="P31" s="116">
        <f t="shared" si="0"/>
        <v>436</v>
      </c>
    </row>
    <row r="32" spans="1:16" ht="22.5" x14ac:dyDescent="0.2">
      <c r="A32" s="43">
        <v>25</v>
      </c>
      <c r="B32" s="80" t="s">
        <v>7</v>
      </c>
      <c r="C32" s="80">
        <v>5</v>
      </c>
      <c r="D32" s="78" t="s">
        <v>200</v>
      </c>
      <c r="E32" s="79">
        <v>4</v>
      </c>
      <c r="F32" s="77" t="s">
        <v>6</v>
      </c>
      <c r="G32" s="111" t="s">
        <v>28</v>
      </c>
      <c r="H32" s="102">
        <v>35</v>
      </c>
      <c r="I32" s="106" t="s">
        <v>201</v>
      </c>
      <c r="J32" s="114">
        <v>375</v>
      </c>
      <c r="K32" s="99"/>
      <c r="L32" s="115">
        <f>IF($C32=7,SUM($J32+$K32),)</f>
        <v>0</v>
      </c>
      <c r="M32" s="115">
        <v>375</v>
      </c>
      <c r="N32" s="115">
        <f>IF($C32=3,SUM($J32+$K32),)</f>
        <v>0</v>
      </c>
      <c r="O32" s="115">
        <f>IF($C32=1,SUM($J32+$K32),)</f>
        <v>0</v>
      </c>
      <c r="P32" s="116">
        <f t="shared" si="0"/>
        <v>375</v>
      </c>
    </row>
    <row r="33" spans="1:16" x14ac:dyDescent="0.2">
      <c r="A33" s="43">
        <v>26</v>
      </c>
      <c r="B33" s="43" t="s">
        <v>7</v>
      </c>
      <c r="C33" s="43">
        <v>7</v>
      </c>
      <c r="D33" s="44" t="s">
        <v>202</v>
      </c>
      <c r="E33" s="95">
        <v>2</v>
      </c>
      <c r="F33" s="46"/>
      <c r="G33" s="47" t="s">
        <v>28</v>
      </c>
      <c r="H33" s="48">
        <v>32</v>
      </c>
      <c r="I33" s="120" t="s">
        <v>203</v>
      </c>
      <c r="J33" s="50">
        <v>389</v>
      </c>
      <c r="K33" s="98">
        <v>320</v>
      </c>
      <c r="L33" s="55">
        <f>IF($C33=7,SUM($J33+$K33),)</f>
        <v>709</v>
      </c>
      <c r="M33" s="55">
        <f>IF($C33=5,SUM($J33+$K33),)</f>
        <v>0</v>
      </c>
      <c r="N33" s="55">
        <f>IF($C33=3,SUM($J33+$K33),)</f>
        <v>0</v>
      </c>
      <c r="O33" s="55">
        <f>IF($C33=1,SUM($J33+$K33),)</f>
        <v>0</v>
      </c>
      <c r="P33" s="53">
        <f t="shared" si="0"/>
        <v>709</v>
      </c>
    </row>
    <row r="34" spans="1:16" ht="45" x14ac:dyDescent="0.2">
      <c r="A34" s="43">
        <v>27</v>
      </c>
      <c r="B34" s="43" t="s">
        <v>7</v>
      </c>
      <c r="C34" s="43">
        <v>7</v>
      </c>
      <c r="D34" s="44" t="s">
        <v>202</v>
      </c>
      <c r="E34" s="54">
        <v>18</v>
      </c>
      <c r="F34" s="46"/>
      <c r="G34" s="47" t="s">
        <v>28</v>
      </c>
      <c r="H34" s="48">
        <v>33</v>
      </c>
      <c r="I34" s="49" t="s">
        <v>204</v>
      </c>
      <c r="J34" s="50">
        <v>2245</v>
      </c>
      <c r="K34" s="98">
        <v>0</v>
      </c>
      <c r="L34" s="64">
        <f>IF($C34=7,SUM($J34+$K34),)</f>
        <v>2245</v>
      </c>
      <c r="M34" s="64">
        <f>IF($C34=5,SUM($J34+$K34),)</f>
        <v>0</v>
      </c>
      <c r="N34" s="64">
        <f>IF($C34=3,SUM($J34+$K34),)</f>
        <v>0</v>
      </c>
      <c r="O34" s="64">
        <f>IF($C34=1,SUM($J34+$K34),)</f>
        <v>0</v>
      </c>
      <c r="P34" s="53">
        <f t="shared" si="0"/>
        <v>2245</v>
      </c>
    </row>
    <row r="35" spans="1:16" x14ac:dyDescent="0.2">
      <c r="A35" s="43">
        <v>28</v>
      </c>
      <c r="B35" s="43" t="s">
        <v>7</v>
      </c>
      <c r="C35" s="43">
        <v>7</v>
      </c>
      <c r="D35" s="44" t="s">
        <v>202</v>
      </c>
      <c r="E35" s="54">
        <v>21</v>
      </c>
      <c r="F35" s="46"/>
      <c r="G35" s="47" t="s">
        <v>28</v>
      </c>
      <c r="H35" s="48">
        <v>35</v>
      </c>
      <c r="I35" s="58" t="s">
        <v>205</v>
      </c>
      <c r="J35" s="50">
        <v>3678</v>
      </c>
      <c r="K35" s="98">
        <v>91</v>
      </c>
      <c r="L35" s="55">
        <f>IF($C35=7,SUM($J35+$K35),)</f>
        <v>3769</v>
      </c>
      <c r="M35" s="55">
        <f>IF($C35=5,SUM($J35+$K35),)</f>
        <v>0</v>
      </c>
      <c r="N35" s="55">
        <f>IF($C35=3,SUM($J35+$K35),)</f>
        <v>0</v>
      </c>
      <c r="O35" s="55">
        <f>IF($C35=1,SUM($J35+$K35),)</f>
        <v>0</v>
      </c>
      <c r="P35" s="53">
        <f t="shared" si="0"/>
        <v>3769</v>
      </c>
    </row>
    <row r="36" spans="1:16" x14ac:dyDescent="0.2">
      <c r="A36" s="43">
        <v>29</v>
      </c>
      <c r="B36" s="43" t="s">
        <v>7</v>
      </c>
      <c r="C36" s="43">
        <v>7</v>
      </c>
      <c r="D36" s="44" t="s">
        <v>202</v>
      </c>
      <c r="E36" s="54">
        <v>26</v>
      </c>
      <c r="F36" s="46"/>
      <c r="G36" s="47" t="s">
        <v>28</v>
      </c>
      <c r="H36" s="48">
        <v>33</v>
      </c>
      <c r="I36" s="58" t="s">
        <v>206</v>
      </c>
      <c r="J36" s="50">
        <v>2939</v>
      </c>
      <c r="K36" s="98">
        <v>48</v>
      </c>
      <c r="L36" s="55">
        <f>IF($C36=7,SUM($J36+$K36),)</f>
        <v>2987</v>
      </c>
      <c r="M36" s="55">
        <f>IF($C36=5,SUM($J36+$K36),)</f>
        <v>0</v>
      </c>
      <c r="N36" s="55">
        <f>IF($C36=3,SUM($J36+$K36),)</f>
        <v>0</v>
      </c>
      <c r="O36" s="55">
        <f>IF($C36=1,SUM($J36+$K36),)</f>
        <v>0</v>
      </c>
      <c r="P36" s="53">
        <f t="shared" si="0"/>
        <v>2987</v>
      </c>
    </row>
    <row r="37" spans="1:16" x14ac:dyDescent="0.2">
      <c r="A37" s="43">
        <v>30</v>
      </c>
      <c r="B37" s="43" t="s">
        <v>7</v>
      </c>
      <c r="C37" s="43">
        <v>7</v>
      </c>
      <c r="D37" s="44" t="s">
        <v>202</v>
      </c>
      <c r="E37" s="54">
        <v>30</v>
      </c>
      <c r="F37" s="46"/>
      <c r="G37" s="47" t="s">
        <v>28</v>
      </c>
      <c r="H37" s="97">
        <v>33</v>
      </c>
      <c r="I37" s="107" t="s">
        <v>207</v>
      </c>
      <c r="J37" s="50">
        <v>901</v>
      </c>
      <c r="K37" s="98">
        <v>85</v>
      </c>
      <c r="L37" s="55">
        <f>IF($C37=7,SUM($J37+$K37),)</f>
        <v>986</v>
      </c>
      <c r="M37" s="55">
        <f>IF($C37=5,SUM($J37+$K37),)</f>
        <v>0</v>
      </c>
      <c r="N37" s="55">
        <f>IF($C37=3,SUM($J37+$K37),)</f>
        <v>0</v>
      </c>
      <c r="O37" s="55">
        <f>IF($C37=1,SUM($J37+$K37),)</f>
        <v>0</v>
      </c>
      <c r="P37" s="53">
        <f t="shared" si="0"/>
        <v>986</v>
      </c>
    </row>
    <row r="38" spans="1:16" x14ac:dyDescent="0.2">
      <c r="A38" s="43">
        <v>31</v>
      </c>
      <c r="B38" s="43" t="s">
        <v>7</v>
      </c>
      <c r="C38" s="43">
        <v>7</v>
      </c>
      <c r="D38" s="44" t="s">
        <v>202</v>
      </c>
      <c r="E38" s="54">
        <v>31</v>
      </c>
      <c r="F38" s="46"/>
      <c r="G38" s="47" t="s">
        <v>28</v>
      </c>
      <c r="H38" s="97">
        <v>35</v>
      </c>
      <c r="I38" s="107" t="s">
        <v>208</v>
      </c>
      <c r="J38" s="50">
        <v>918</v>
      </c>
      <c r="K38" s="98">
        <v>0</v>
      </c>
      <c r="L38" s="55">
        <f>IF($C38=7,SUM($J38+$K38),)</f>
        <v>918</v>
      </c>
      <c r="M38" s="55">
        <f>IF($C38=5,SUM($J38+$K38),)</f>
        <v>0</v>
      </c>
      <c r="N38" s="55">
        <f>IF($C38=3,SUM($J38+$K38),)</f>
        <v>0</v>
      </c>
      <c r="O38" s="55">
        <f>IF($C38=1,SUM($J38+$K38),)</f>
        <v>0</v>
      </c>
      <c r="P38" s="53">
        <f t="shared" si="0"/>
        <v>918</v>
      </c>
    </row>
    <row r="39" spans="1:16" x14ac:dyDescent="0.2">
      <c r="A39" s="43">
        <v>32</v>
      </c>
      <c r="B39" s="43" t="s">
        <v>7</v>
      </c>
      <c r="C39" s="43">
        <v>7</v>
      </c>
      <c r="D39" s="44" t="s">
        <v>202</v>
      </c>
      <c r="E39" s="54">
        <v>35</v>
      </c>
      <c r="F39" s="46"/>
      <c r="G39" s="47" t="s">
        <v>28</v>
      </c>
      <c r="H39" s="97">
        <v>35</v>
      </c>
      <c r="I39" s="58">
        <v>84</v>
      </c>
      <c r="J39" s="50">
        <v>636</v>
      </c>
      <c r="K39" s="98">
        <v>0</v>
      </c>
      <c r="L39" s="55">
        <f>IF($C39=7,SUM($J39+$K39),)</f>
        <v>636</v>
      </c>
      <c r="M39" s="55">
        <f>IF($C39=5,SUM($J39+$K39),)</f>
        <v>0</v>
      </c>
      <c r="N39" s="55">
        <f>IF($C39=3,SUM($J39+$K39),)</f>
        <v>0</v>
      </c>
      <c r="O39" s="55">
        <f>IF($C39=1,SUM($J39+$K39),)</f>
        <v>0</v>
      </c>
      <c r="P39" s="53">
        <f t="shared" si="0"/>
        <v>636</v>
      </c>
    </row>
    <row r="40" spans="1:16" x14ac:dyDescent="0.2">
      <c r="A40" s="43">
        <v>33</v>
      </c>
      <c r="B40" s="43" t="s">
        <v>7</v>
      </c>
      <c r="C40" s="43">
        <v>7</v>
      </c>
      <c r="D40" s="44" t="s">
        <v>202</v>
      </c>
      <c r="E40" s="54">
        <v>36</v>
      </c>
      <c r="F40" s="46"/>
      <c r="G40" s="47" t="s">
        <v>28</v>
      </c>
      <c r="H40" s="48">
        <v>33</v>
      </c>
      <c r="I40" s="58" t="s">
        <v>209</v>
      </c>
      <c r="J40" s="50">
        <v>5138</v>
      </c>
      <c r="K40" s="98">
        <v>1345</v>
      </c>
      <c r="L40" s="55">
        <f>IF($C40=7,SUM($J40+$K40),)</f>
        <v>6483</v>
      </c>
      <c r="M40" s="55">
        <f>IF($C40=5,SUM($J40+$K40),)</f>
        <v>0</v>
      </c>
      <c r="N40" s="55">
        <f>IF($C40=3,SUM($J40+$K40),)</f>
        <v>0</v>
      </c>
      <c r="O40" s="55">
        <f>IF($C40=1,SUM($J40+$K40),)</f>
        <v>0</v>
      </c>
      <c r="P40" s="53">
        <f t="shared" si="0"/>
        <v>6483</v>
      </c>
    </row>
    <row r="41" spans="1:16" x14ac:dyDescent="0.2">
      <c r="A41" s="43">
        <v>34</v>
      </c>
      <c r="B41" s="43" t="s">
        <v>7</v>
      </c>
      <c r="C41" s="43">
        <v>7</v>
      </c>
      <c r="D41" s="44" t="s">
        <v>202</v>
      </c>
      <c r="E41" s="54">
        <v>37</v>
      </c>
      <c r="F41" s="61" t="s">
        <v>210</v>
      </c>
      <c r="G41" s="47" t="s">
        <v>28</v>
      </c>
      <c r="H41" s="48">
        <v>35</v>
      </c>
      <c r="I41" s="49" t="s">
        <v>211</v>
      </c>
      <c r="J41" s="50">
        <v>4533</v>
      </c>
      <c r="K41" s="98">
        <v>14</v>
      </c>
      <c r="L41" s="55">
        <f>IF($C41=7,SUM($J41+$K41),)</f>
        <v>4547</v>
      </c>
      <c r="M41" s="55">
        <f>IF($C41=5,SUM($J41+$K41),)</f>
        <v>0</v>
      </c>
      <c r="N41" s="55">
        <f>IF($C41=3,SUM($J41+$K41),)</f>
        <v>0</v>
      </c>
      <c r="O41" s="55">
        <f>IF($C41=1,SUM($J41+$K41),)</f>
        <v>0</v>
      </c>
      <c r="P41" s="53">
        <f t="shared" si="0"/>
        <v>4547</v>
      </c>
    </row>
    <row r="42" spans="1:16" x14ac:dyDescent="0.2">
      <c r="A42" s="43">
        <v>35</v>
      </c>
      <c r="B42" s="80" t="s">
        <v>7</v>
      </c>
      <c r="C42" s="80">
        <v>5</v>
      </c>
      <c r="D42" s="78" t="s">
        <v>202</v>
      </c>
      <c r="E42" s="79">
        <v>51</v>
      </c>
      <c r="F42" s="77" t="s">
        <v>6</v>
      </c>
      <c r="G42" s="111" t="s">
        <v>28</v>
      </c>
      <c r="H42" s="112">
        <v>35</v>
      </c>
      <c r="I42" s="113" t="s">
        <v>212</v>
      </c>
      <c r="J42" s="114">
        <v>213</v>
      </c>
      <c r="K42" s="99"/>
      <c r="L42" s="115">
        <f>IF($C42=7,SUM($J42+$K42),)</f>
        <v>0</v>
      </c>
      <c r="M42" s="115">
        <f>IF($C42=5,SUM($J42+$K42),)</f>
        <v>213</v>
      </c>
      <c r="N42" s="115">
        <f>IF($C42=3,SUM($J42+$K42),)</f>
        <v>0</v>
      </c>
      <c r="O42" s="115">
        <f>IF($C42=1,SUM($J42+$K42),)</f>
        <v>0</v>
      </c>
      <c r="P42" s="116">
        <f t="shared" si="0"/>
        <v>213</v>
      </c>
    </row>
    <row r="43" spans="1:16" x14ac:dyDescent="0.2">
      <c r="A43" s="43">
        <v>36</v>
      </c>
      <c r="B43" s="43" t="s">
        <v>7</v>
      </c>
      <c r="C43" s="43">
        <v>7</v>
      </c>
      <c r="D43" s="44" t="s">
        <v>202</v>
      </c>
      <c r="E43" s="54">
        <v>52</v>
      </c>
      <c r="F43" s="46"/>
      <c r="G43" s="47" t="s">
        <v>28</v>
      </c>
      <c r="H43" s="48">
        <v>36</v>
      </c>
      <c r="I43" s="58" t="s">
        <v>213</v>
      </c>
      <c r="J43" s="50">
        <v>971</v>
      </c>
      <c r="K43" s="98">
        <v>320</v>
      </c>
      <c r="L43" s="55">
        <f>IF($C43=7,SUM($J43+$K43),)</f>
        <v>1291</v>
      </c>
      <c r="M43" s="55">
        <f>IF($C43=5,SUM($J43+$K43),)</f>
        <v>0</v>
      </c>
      <c r="N43" s="55">
        <f>IF($C43=3,SUM($J43+$K43),)</f>
        <v>0</v>
      </c>
      <c r="O43" s="55">
        <f>IF($C43=1,SUM($J43+$K43),)</f>
        <v>0</v>
      </c>
      <c r="P43" s="53">
        <f t="shared" si="0"/>
        <v>1291</v>
      </c>
    </row>
    <row r="44" spans="1:16" x14ac:dyDescent="0.2">
      <c r="A44" s="43">
        <v>37</v>
      </c>
      <c r="B44" s="43" t="s">
        <v>7</v>
      </c>
      <c r="C44" s="43">
        <v>7</v>
      </c>
      <c r="D44" s="44" t="s">
        <v>202</v>
      </c>
      <c r="E44" s="54">
        <v>56</v>
      </c>
      <c r="F44" s="46"/>
      <c r="G44" s="47" t="s">
        <v>28</v>
      </c>
      <c r="H44" s="48">
        <v>36</v>
      </c>
      <c r="I44" s="120" t="s">
        <v>214</v>
      </c>
      <c r="J44" s="50">
        <v>521</v>
      </c>
      <c r="K44" s="98">
        <v>329</v>
      </c>
      <c r="L44" s="55">
        <f>IF($C44=7,SUM($J44+$K44),)</f>
        <v>850</v>
      </c>
      <c r="M44" s="55">
        <f>IF($C44=5,SUM($J44+$K44),)</f>
        <v>0</v>
      </c>
      <c r="N44" s="55">
        <f>IF($C44=3,SUM($J44+$K44),)</f>
        <v>0</v>
      </c>
      <c r="O44" s="55">
        <f>IF($C44=1,SUM($J44+$K44),)</f>
        <v>0</v>
      </c>
      <c r="P44" s="53">
        <f t="shared" si="0"/>
        <v>850</v>
      </c>
    </row>
    <row r="45" spans="1:16" x14ac:dyDescent="0.2">
      <c r="A45" s="43">
        <v>38</v>
      </c>
      <c r="B45" s="43" t="s">
        <v>7</v>
      </c>
      <c r="C45" s="43">
        <v>7</v>
      </c>
      <c r="D45" s="44" t="s">
        <v>202</v>
      </c>
      <c r="E45" s="54">
        <v>62</v>
      </c>
      <c r="F45" s="46"/>
      <c r="G45" s="47" t="s">
        <v>28</v>
      </c>
      <c r="H45" s="48">
        <v>36</v>
      </c>
      <c r="I45" s="120" t="s">
        <v>215</v>
      </c>
      <c r="J45" s="50">
        <v>647</v>
      </c>
      <c r="K45" s="98">
        <v>565</v>
      </c>
      <c r="L45" s="55">
        <f>IF($C45=7,SUM($J45+$K45),)</f>
        <v>1212</v>
      </c>
      <c r="M45" s="55">
        <f>IF($C45=5,SUM($J45+$K45),)</f>
        <v>0</v>
      </c>
      <c r="N45" s="55">
        <f>IF($C45=3,SUM($J45+$K45),)</f>
        <v>0</v>
      </c>
      <c r="O45" s="55">
        <f>IF($C45=1,SUM($J45+$K45),)</f>
        <v>0</v>
      </c>
      <c r="P45" s="53">
        <f t="shared" si="0"/>
        <v>1212</v>
      </c>
    </row>
    <row r="46" spans="1:16" x14ac:dyDescent="0.2">
      <c r="A46" s="43">
        <v>39</v>
      </c>
      <c r="B46" s="43" t="s">
        <v>7</v>
      </c>
      <c r="C46" s="43">
        <v>7</v>
      </c>
      <c r="D46" s="44" t="s">
        <v>202</v>
      </c>
      <c r="E46" s="54">
        <v>65</v>
      </c>
      <c r="F46" s="46"/>
      <c r="G46" s="47" t="s">
        <v>28</v>
      </c>
      <c r="H46" s="48">
        <v>36</v>
      </c>
      <c r="I46" s="58" t="s">
        <v>216</v>
      </c>
      <c r="J46" s="50">
        <v>455</v>
      </c>
      <c r="K46" s="98">
        <v>18</v>
      </c>
      <c r="L46" s="55">
        <f>IF($C46=7,SUM($J46+$K46),)</f>
        <v>473</v>
      </c>
      <c r="M46" s="55">
        <f>IF($C46=5,SUM($J46+$K46),)</f>
        <v>0</v>
      </c>
      <c r="N46" s="55">
        <f>IF($C46=3,SUM($J46+$K46),)</f>
        <v>0</v>
      </c>
      <c r="O46" s="55">
        <f>IF($C46=1,SUM($J46+$K46),)</f>
        <v>0</v>
      </c>
      <c r="P46" s="53">
        <f t="shared" si="0"/>
        <v>473</v>
      </c>
    </row>
    <row r="47" spans="1:16" ht="22.5" x14ac:dyDescent="0.2">
      <c r="A47" s="43">
        <v>40</v>
      </c>
      <c r="B47" s="43" t="s">
        <v>7</v>
      </c>
      <c r="C47" s="43">
        <v>7</v>
      </c>
      <c r="D47" s="44" t="s">
        <v>217</v>
      </c>
      <c r="E47" s="95">
        <v>2</v>
      </c>
      <c r="F47" s="46"/>
      <c r="G47" s="47" t="s">
        <v>28</v>
      </c>
      <c r="H47" s="48">
        <v>33</v>
      </c>
      <c r="I47" s="58" t="s">
        <v>218</v>
      </c>
      <c r="J47" s="50">
        <v>141</v>
      </c>
      <c r="K47" s="98">
        <v>82</v>
      </c>
      <c r="L47" s="55">
        <f>IF($C47=7,SUM($J47+$K47),)</f>
        <v>223</v>
      </c>
      <c r="M47" s="55">
        <f>IF($C47=5,SUM($J47+$K47),)</f>
        <v>0</v>
      </c>
      <c r="N47" s="55">
        <f>IF($C47=3,SUM($J47+$K47),)</f>
        <v>0</v>
      </c>
      <c r="O47" s="55">
        <f>IF($C47=1,SUM($J47+$K47),)</f>
        <v>0</v>
      </c>
      <c r="P47" s="53">
        <f t="shared" si="0"/>
        <v>223</v>
      </c>
    </row>
    <row r="48" spans="1:16" ht="22.5" x14ac:dyDescent="0.2">
      <c r="A48" s="43">
        <v>41</v>
      </c>
      <c r="B48" s="43" t="s">
        <v>7</v>
      </c>
      <c r="C48" s="43">
        <v>7</v>
      </c>
      <c r="D48" s="44" t="s">
        <v>221</v>
      </c>
      <c r="E48" s="96">
        <v>1</v>
      </c>
      <c r="F48" s="46"/>
      <c r="G48" s="47" t="s">
        <v>28</v>
      </c>
      <c r="H48" s="48">
        <v>32</v>
      </c>
      <c r="I48" s="120" t="s">
        <v>222</v>
      </c>
      <c r="J48" s="50">
        <v>5443</v>
      </c>
      <c r="K48" s="98">
        <v>0</v>
      </c>
      <c r="L48" s="55">
        <f>IF($C48=7,SUM($J48+$K48),)</f>
        <v>5443</v>
      </c>
      <c r="M48" s="55">
        <f>IF($C48=5,SUM($J48+$K48),)</f>
        <v>0</v>
      </c>
      <c r="N48" s="55">
        <f>IF($C48=3,SUM($J48+$K48),)</f>
        <v>0</v>
      </c>
      <c r="O48" s="55">
        <f>IF($C48=1,SUM($J48+$K48),)</f>
        <v>0</v>
      </c>
      <c r="P48" s="53">
        <f t="shared" si="0"/>
        <v>5443</v>
      </c>
    </row>
    <row r="49" spans="1:16" ht="22.5" x14ac:dyDescent="0.2">
      <c r="A49" s="43">
        <v>42</v>
      </c>
      <c r="B49" s="43" t="s">
        <v>7</v>
      </c>
      <c r="C49" s="43">
        <v>7</v>
      </c>
      <c r="D49" s="44" t="s">
        <v>221</v>
      </c>
      <c r="E49" s="54">
        <v>4</v>
      </c>
      <c r="F49" s="61" t="s">
        <v>6</v>
      </c>
      <c r="G49" s="47" t="s">
        <v>28</v>
      </c>
      <c r="H49" s="48">
        <v>32</v>
      </c>
      <c r="I49" s="58">
        <v>28</v>
      </c>
      <c r="J49" s="50">
        <v>501</v>
      </c>
      <c r="K49" s="98">
        <v>136</v>
      </c>
      <c r="L49" s="55">
        <f>IF($C49=7,SUM($J49+$K49),)</f>
        <v>637</v>
      </c>
      <c r="M49" s="55">
        <f>IF($C49=5,SUM($J49+$K49),)</f>
        <v>0</v>
      </c>
      <c r="N49" s="55">
        <f>IF($C49=3,SUM($J49+$K49),)</f>
        <v>0</v>
      </c>
      <c r="O49" s="55">
        <f>IF($C49=1,SUM($J49+$K49),)</f>
        <v>0</v>
      </c>
      <c r="P49" s="53">
        <f t="shared" si="0"/>
        <v>637</v>
      </c>
    </row>
    <row r="50" spans="1:16" ht="22.5" x14ac:dyDescent="0.2">
      <c r="A50" s="43">
        <v>43</v>
      </c>
      <c r="B50" s="43" t="s">
        <v>7</v>
      </c>
      <c r="C50" s="43">
        <v>7</v>
      </c>
      <c r="D50" s="44" t="s">
        <v>221</v>
      </c>
      <c r="E50" s="54">
        <v>8</v>
      </c>
      <c r="F50" s="46"/>
      <c r="G50" s="47" t="s">
        <v>28</v>
      </c>
      <c r="H50" s="48">
        <v>32</v>
      </c>
      <c r="I50" s="120" t="s">
        <v>223</v>
      </c>
      <c r="J50" s="50">
        <v>6629</v>
      </c>
      <c r="K50" s="98">
        <v>439</v>
      </c>
      <c r="L50" s="55">
        <f>IF($C50=7,SUM($J50+$K50),)</f>
        <v>7068</v>
      </c>
      <c r="M50" s="55">
        <f>IF($C50=5,SUM($J50+$K50),)</f>
        <v>0</v>
      </c>
      <c r="N50" s="55">
        <f>IF($C50=3,SUM($J50+$K50),)</f>
        <v>0</v>
      </c>
      <c r="O50" s="55">
        <f>IF($C50=1,SUM($J50+$K50),)</f>
        <v>0</v>
      </c>
      <c r="P50" s="53">
        <f t="shared" si="0"/>
        <v>7068</v>
      </c>
    </row>
    <row r="51" spans="1:16" ht="33.75" x14ac:dyDescent="0.2">
      <c r="A51" s="43">
        <v>44</v>
      </c>
      <c r="B51" s="80" t="s">
        <v>7</v>
      </c>
      <c r="C51" s="80">
        <v>5</v>
      </c>
      <c r="D51" s="78" t="s">
        <v>224</v>
      </c>
      <c r="E51" s="79">
        <v>6</v>
      </c>
      <c r="F51" s="117"/>
      <c r="G51" s="111" t="s">
        <v>28</v>
      </c>
      <c r="H51" s="112">
        <v>32</v>
      </c>
      <c r="I51" s="113" t="s">
        <v>225</v>
      </c>
      <c r="J51" s="114">
        <v>572</v>
      </c>
      <c r="K51" s="99">
        <v>95</v>
      </c>
      <c r="L51" s="115">
        <f>IF($C51=7,SUM($J51+$K51),)</f>
        <v>0</v>
      </c>
      <c r="M51" s="115">
        <f>IF($C51=5,SUM($J51+$K51),)</f>
        <v>667</v>
      </c>
      <c r="N51" s="115">
        <f>IF($C51=3,SUM($J51+$K51),)</f>
        <v>0</v>
      </c>
      <c r="O51" s="115">
        <f>IF($C51=1,SUM($J51+$K51),)</f>
        <v>0</v>
      </c>
      <c r="P51" s="116">
        <f t="shared" si="0"/>
        <v>667</v>
      </c>
    </row>
    <row r="52" spans="1:16" x14ac:dyDescent="0.2">
      <c r="A52" s="43">
        <v>45</v>
      </c>
      <c r="B52" s="80" t="s">
        <v>7</v>
      </c>
      <c r="C52" s="80">
        <v>5</v>
      </c>
      <c r="D52" s="78" t="s">
        <v>224</v>
      </c>
      <c r="E52" s="79">
        <v>8</v>
      </c>
      <c r="F52" s="77" t="s">
        <v>6</v>
      </c>
      <c r="G52" s="111" t="s">
        <v>28</v>
      </c>
      <c r="H52" s="112">
        <v>32</v>
      </c>
      <c r="I52" s="113" t="s">
        <v>226</v>
      </c>
      <c r="J52" s="114">
        <v>779</v>
      </c>
      <c r="K52" s="99">
        <v>0</v>
      </c>
      <c r="L52" s="115">
        <f>IF($C52=7,SUM($J52+$K52),)</f>
        <v>0</v>
      </c>
      <c r="M52" s="115">
        <f>IF($C52=5,SUM($J52+$K52),)</f>
        <v>779</v>
      </c>
      <c r="N52" s="115">
        <f>IF($C52=3,SUM($J52+$K52),)</f>
        <v>0</v>
      </c>
      <c r="O52" s="115">
        <f>IF($C52=1,SUM($J52+$K52),)</f>
        <v>0</v>
      </c>
      <c r="P52" s="116">
        <f t="shared" si="0"/>
        <v>779</v>
      </c>
    </row>
    <row r="53" spans="1:16" x14ac:dyDescent="0.2">
      <c r="A53" s="43">
        <v>46</v>
      </c>
      <c r="B53" s="80" t="s">
        <v>7</v>
      </c>
      <c r="C53" s="80">
        <v>5</v>
      </c>
      <c r="D53" s="121" t="s">
        <v>224</v>
      </c>
      <c r="E53" s="79">
        <v>11</v>
      </c>
      <c r="F53" s="117">
        <v>9</v>
      </c>
      <c r="G53" s="111" t="s">
        <v>28</v>
      </c>
      <c r="H53" s="112">
        <v>32</v>
      </c>
      <c r="I53" s="118" t="s">
        <v>227</v>
      </c>
      <c r="J53" s="114">
        <v>378</v>
      </c>
      <c r="K53" s="114">
        <v>0</v>
      </c>
      <c r="L53" s="115">
        <f>IF($C53=7,SUM($J53+$K53),)</f>
        <v>0</v>
      </c>
      <c r="M53" s="115">
        <f>IF($C53=5,SUM($J53+$K53),)</f>
        <v>378</v>
      </c>
      <c r="N53" s="115">
        <f>IF($C53=3,SUM($J53+$K53),)</f>
        <v>0</v>
      </c>
      <c r="O53" s="115">
        <f>IF($C53=1,SUM($J53+$K53),)</f>
        <v>0</v>
      </c>
      <c r="P53" s="116">
        <f t="shared" si="0"/>
        <v>378</v>
      </c>
    </row>
    <row r="54" spans="1:16" x14ac:dyDescent="0.2">
      <c r="A54" s="43">
        <v>47</v>
      </c>
      <c r="B54" s="80" t="s">
        <v>7</v>
      </c>
      <c r="C54" s="80">
        <v>5</v>
      </c>
      <c r="D54" s="78" t="s">
        <v>224</v>
      </c>
      <c r="E54" s="79">
        <v>11</v>
      </c>
      <c r="F54" s="117"/>
      <c r="G54" s="111" t="s">
        <v>28</v>
      </c>
      <c r="H54" s="102">
        <v>32</v>
      </c>
      <c r="I54" s="106" t="s">
        <v>228</v>
      </c>
      <c r="J54" s="114">
        <v>633</v>
      </c>
      <c r="K54" s="99">
        <v>0</v>
      </c>
      <c r="L54" s="115">
        <f>IF($C54=7,SUM($J54+$K54),)</f>
        <v>0</v>
      </c>
      <c r="M54" s="115">
        <f>IF($C54=5,SUM($J54+$K54),)</f>
        <v>633</v>
      </c>
      <c r="N54" s="115">
        <f>IF($C54=3,SUM($J54+$K54),)</f>
        <v>0</v>
      </c>
      <c r="O54" s="115">
        <f>IF($C54=1,SUM($J54+$K54),)</f>
        <v>0</v>
      </c>
      <c r="P54" s="116">
        <f t="shared" si="0"/>
        <v>633</v>
      </c>
    </row>
    <row r="55" spans="1:16" x14ac:dyDescent="0.2">
      <c r="A55" s="43">
        <v>48</v>
      </c>
      <c r="B55" s="43" t="s">
        <v>7</v>
      </c>
      <c r="C55" s="43">
        <v>7</v>
      </c>
      <c r="D55" s="44" t="s">
        <v>229</v>
      </c>
      <c r="E55" s="95">
        <v>13</v>
      </c>
      <c r="F55" s="46"/>
      <c r="G55" s="47" t="s">
        <v>28</v>
      </c>
      <c r="H55" s="48">
        <v>33</v>
      </c>
      <c r="I55" s="120" t="s">
        <v>230</v>
      </c>
      <c r="J55" s="50">
        <v>17</v>
      </c>
      <c r="K55" s="98">
        <v>34</v>
      </c>
      <c r="L55" s="55">
        <f>IF($C55=7,SUM($J55+$K55),)</f>
        <v>51</v>
      </c>
      <c r="M55" s="55">
        <f>IF($C55=5,SUM($J55+$K55),)</f>
        <v>0</v>
      </c>
      <c r="N55" s="55">
        <f>IF($C55=3,SUM($J55+$K55),)</f>
        <v>0</v>
      </c>
      <c r="O55" s="55">
        <f>IF($C55=1,SUM($J55+$K55),)</f>
        <v>0</v>
      </c>
      <c r="P55" s="53">
        <f t="shared" si="0"/>
        <v>51</v>
      </c>
    </row>
    <row r="56" spans="1:16" ht="22.5" x14ac:dyDescent="0.2">
      <c r="A56" s="43">
        <v>49</v>
      </c>
      <c r="B56" s="43" t="s">
        <v>7</v>
      </c>
      <c r="C56" s="43">
        <v>7</v>
      </c>
      <c r="D56" s="44" t="s">
        <v>231</v>
      </c>
      <c r="E56" s="54">
        <v>8</v>
      </c>
      <c r="F56" s="46"/>
      <c r="G56" s="47" t="s">
        <v>28</v>
      </c>
      <c r="H56" s="48">
        <v>32</v>
      </c>
      <c r="I56" s="120" t="s">
        <v>232</v>
      </c>
      <c r="J56" s="50">
        <v>446</v>
      </c>
      <c r="K56" s="98">
        <v>430</v>
      </c>
      <c r="L56" s="55">
        <f>IF($C56=7,SUM($J56+$K56),)</f>
        <v>876</v>
      </c>
      <c r="M56" s="55">
        <f>IF($C56=5,SUM($J56+$K56),)</f>
        <v>0</v>
      </c>
      <c r="N56" s="55">
        <f>IF($C56=3,SUM($J56+$K56),)</f>
        <v>0</v>
      </c>
      <c r="O56" s="55">
        <f>IF($C56=1,SUM($J56+$K56),)</f>
        <v>0</v>
      </c>
      <c r="P56" s="53">
        <f t="shared" si="0"/>
        <v>876</v>
      </c>
    </row>
    <row r="57" spans="1:16" ht="22.5" x14ac:dyDescent="0.2">
      <c r="A57" s="43">
        <v>50</v>
      </c>
      <c r="B57" s="43" t="s">
        <v>7</v>
      </c>
      <c r="C57" s="43">
        <v>7</v>
      </c>
      <c r="D57" s="44" t="s">
        <v>231</v>
      </c>
      <c r="E57" s="54">
        <v>15</v>
      </c>
      <c r="F57" s="46"/>
      <c r="G57" s="47" t="s">
        <v>28</v>
      </c>
      <c r="H57" s="48">
        <v>32</v>
      </c>
      <c r="I57" s="58" t="s">
        <v>233</v>
      </c>
      <c r="J57" s="50">
        <v>1443</v>
      </c>
      <c r="K57" s="98">
        <v>198</v>
      </c>
      <c r="L57" s="55">
        <f>IF($C57=7,SUM($J57+$K57),)</f>
        <v>1641</v>
      </c>
      <c r="M57" s="55">
        <f>IF($C57=5,SUM($J57+$K57),)</f>
        <v>0</v>
      </c>
      <c r="N57" s="55">
        <f>IF($C57=3,SUM($J57+$K57),)</f>
        <v>0</v>
      </c>
      <c r="O57" s="55">
        <f>IF($C57=1,SUM($J57+$K57),)</f>
        <v>0</v>
      </c>
      <c r="P57" s="53">
        <f t="shared" si="0"/>
        <v>1641</v>
      </c>
    </row>
    <row r="58" spans="1:16" ht="33.75" x14ac:dyDescent="0.2">
      <c r="A58" s="43">
        <v>51</v>
      </c>
      <c r="B58" s="43" t="s">
        <v>7</v>
      </c>
      <c r="C58" s="43">
        <v>7</v>
      </c>
      <c r="D58" s="44" t="s">
        <v>234</v>
      </c>
      <c r="E58" s="54">
        <v>4</v>
      </c>
      <c r="F58" s="46"/>
      <c r="G58" s="47" t="s">
        <v>28</v>
      </c>
      <c r="H58" s="48">
        <v>7</v>
      </c>
      <c r="I58" s="58" t="s">
        <v>235</v>
      </c>
      <c r="J58" s="50">
        <v>3652</v>
      </c>
      <c r="K58" s="98">
        <v>495</v>
      </c>
      <c r="L58" s="55">
        <f>IF($C58=7,SUM($J58+$K58),)</f>
        <v>4147</v>
      </c>
      <c r="M58" s="55">
        <f>IF($C58=5,SUM($J58+$K58),)</f>
        <v>0</v>
      </c>
      <c r="N58" s="55">
        <f>IF($C58=3,SUM($J58+$K58),)</f>
        <v>0</v>
      </c>
      <c r="O58" s="55">
        <f>IF($C58=1,SUM($J58+$K58),)</f>
        <v>0</v>
      </c>
      <c r="P58" s="53">
        <f t="shared" si="0"/>
        <v>4147</v>
      </c>
    </row>
    <row r="59" spans="1:16" ht="22.5" x14ac:dyDescent="0.2">
      <c r="A59" s="43">
        <v>52</v>
      </c>
      <c r="B59" s="43" t="s">
        <v>7</v>
      </c>
      <c r="C59" s="43">
        <v>7</v>
      </c>
      <c r="D59" s="44" t="s">
        <v>236</v>
      </c>
      <c r="E59" s="96">
        <v>3</v>
      </c>
      <c r="F59" s="46"/>
      <c r="G59" s="47" t="s">
        <v>28</v>
      </c>
      <c r="H59" s="48">
        <v>23</v>
      </c>
      <c r="I59" s="58" t="s">
        <v>237</v>
      </c>
      <c r="J59" s="50">
        <v>13811</v>
      </c>
      <c r="K59" s="98">
        <v>1874</v>
      </c>
      <c r="L59" s="55">
        <f>IF($C59=7,SUM($J59+$K59),)</f>
        <v>15685</v>
      </c>
      <c r="M59" s="55">
        <f>IF($C59=5,SUM($J59+$K59),)</f>
        <v>0</v>
      </c>
      <c r="N59" s="55">
        <f>IF($C59=3,SUM($J59+$K59),)</f>
        <v>0</v>
      </c>
      <c r="O59" s="55">
        <f>IF($C59=1,SUM($J59+$K59),)</f>
        <v>0</v>
      </c>
      <c r="P59" s="53">
        <f t="shared" si="0"/>
        <v>15685</v>
      </c>
    </row>
    <row r="60" spans="1:16" ht="22.5" x14ac:dyDescent="0.2">
      <c r="A60" s="43">
        <v>53</v>
      </c>
      <c r="B60" s="43" t="s">
        <v>7</v>
      </c>
      <c r="C60" s="43">
        <v>7</v>
      </c>
      <c r="D60" s="44" t="s">
        <v>236</v>
      </c>
      <c r="E60" s="54">
        <v>4</v>
      </c>
      <c r="F60" s="46"/>
      <c r="G60" s="47" t="s">
        <v>28</v>
      </c>
      <c r="H60" s="48">
        <v>23</v>
      </c>
      <c r="I60" s="120" t="s">
        <v>238</v>
      </c>
      <c r="J60" s="50">
        <v>7831</v>
      </c>
      <c r="K60" s="98">
        <v>727</v>
      </c>
      <c r="L60" s="55">
        <f>IF($C60=7,SUM($J60+$K60),)</f>
        <v>8558</v>
      </c>
      <c r="M60" s="55">
        <f>IF($C60=5,SUM($J60+$K60),)</f>
        <v>0</v>
      </c>
      <c r="N60" s="55">
        <f>IF($C60=3,SUM($J60+$K60),)</f>
        <v>0</v>
      </c>
      <c r="O60" s="55">
        <f>IF($C60=1,SUM($J60+$K60),)</f>
        <v>0</v>
      </c>
      <c r="P60" s="53">
        <f t="shared" si="0"/>
        <v>8558</v>
      </c>
    </row>
    <row r="61" spans="1:16" ht="22.5" x14ac:dyDescent="0.2">
      <c r="A61" s="43">
        <v>54</v>
      </c>
      <c r="B61" s="80" t="s">
        <v>7</v>
      </c>
      <c r="C61" s="80">
        <v>5</v>
      </c>
      <c r="D61" s="78" t="s">
        <v>236</v>
      </c>
      <c r="E61" s="79">
        <v>37</v>
      </c>
      <c r="F61" s="117"/>
      <c r="G61" s="111" t="s">
        <v>28</v>
      </c>
      <c r="H61" s="112">
        <v>35</v>
      </c>
      <c r="I61" s="119" t="s">
        <v>239</v>
      </c>
      <c r="J61" s="114">
        <v>1631</v>
      </c>
      <c r="K61" s="99">
        <v>25</v>
      </c>
      <c r="L61" s="115">
        <f>IF($C61=7,SUM($J61+$K61),)</f>
        <v>0</v>
      </c>
      <c r="M61" s="115">
        <f>IF($C61=5,SUM($J61+$K61),)</f>
        <v>1656</v>
      </c>
      <c r="N61" s="115">
        <f>IF($C61=3,SUM($J61+$K61),)</f>
        <v>0</v>
      </c>
      <c r="O61" s="115">
        <f>IF($C61=1,SUM($J61+$K61),)</f>
        <v>0</v>
      </c>
      <c r="P61" s="116">
        <f t="shared" si="0"/>
        <v>1656</v>
      </c>
    </row>
    <row r="62" spans="1:16" ht="22.5" x14ac:dyDescent="0.2">
      <c r="A62" s="43">
        <v>55</v>
      </c>
      <c r="B62" s="43" t="s">
        <v>7</v>
      </c>
      <c r="C62" s="43">
        <v>7</v>
      </c>
      <c r="D62" s="122" t="s">
        <v>236</v>
      </c>
      <c r="E62" s="54">
        <v>72</v>
      </c>
      <c r="F62" s="46"/>
      <c r="G62" s="44" t="s">
        <v>28</v>
      </c>
      <c r="H62" s="48">
        <v>35</v>
      </c>
      <c r="I62" s="58" t="s">
        <v>240</v>
      </c>
      <c r="J62" s="50">
        <v>1747</v>
      </c>
      <c r="K62" s="50">
        <v>0</v>
      </c>
      <c r="L62" s="55">
        <f>IF($C62=7,SUM($J62+$K62),)</f>
        <v>1747</v>
      </c>
      <c r="M62" s="55">
        <f>IF($C62=5,SUM($J62+$K62),)</f>
        <v>0</v>
      </c>
      <c r="N62" s="55">
        <f>IF($C62=3,SUM($J62+$K62),)</f>
        <v>0</v>
      </c>
      <c r="O62" s="55">
        <f>IF($C62=1,SUM($J62+$K62),)</f>
        <v>0</v>
      </c>
      <c r="P62" s="53">
        <f t="shared" si="0"/>
        <v>1747</v>
      </c>
    </row>
    <row r="63" spans="1:16" ht="22.5" x14ac:dyDescent="0.2">
      <c r="A63" s="43">
        <v>56</v>
      </c>
      <c r="B63" s="43" t="s">
        <v>7</v>
      </c>
      <c r="C63" s="43">
        <v>7</v>
      </c>
      <c r="D63" s="44" t="s">
        <v>236</v>
      </c>
      <c r="E63" s="54">
        <v>92</v>
      </c>
      <c r="F63" s="46"/>
      <c r="G63" s="47" t="s">
        <v>28</v>
      </c>
      <c r="H63" s="48">
        <v>35</v>
      </c>
      <c r="I63" s="58" t="s">
        <v>241</v>
      </c>
      <c r="J63" s="50">
        <v>998</v>
      </c>
      <c r="K63" s="98">
        <v>0</v>
      </c>
      <c r="L63" s="55">
        <f>IF($C63=7,SUM($J63+$K63),)</f>
        <v>998</v>
      </c>
      <c r="M63" s="55">
        <f>IF($C63=5,SUM($J63+$K63),)</f>
        <v>0</v>
      </c>
      <c r="N63" s="55">
        <f>IF($C63=3,SUM($J63+$K63),)</f>
        <v>0</v>
      </c>
      <c r="O63" s="55">
        <f>IF($C63=1,SUM($J63+$K63),)</f>
        <v>0</v>
      </c>
      <c r="P63" s="53">
        <f t="shared" si="0"/>
        <v>998</v>
      </c>
    </row>
    <row r="64" spans="1:16" ht="22.5" x14ac:dyDescent="0.2">
      <c r="A64" s="43">
        <v>57</v>
      </c>
      <c r="B64" s="43" t="s">
        <v>7</v>
      </c>
      <c r="C64" s="43">
        <v>7</v>
      </c>
      <c r="D64" s="44" t="s">
        <v>236</v>
      </c>
      <c r="E64" s="54">
        <v>95</v>
      </c>
      <c r="F64" s="46"/>
      <c r="G64" s="47" t="s">
        <v>28</v>
      </c>
      <c r="H64" s="48">
        <v>35</v>
      </c>
      <c r="I64" s="49" t="s">
        <v>242</v>
      </c>
      <c r="J64" s="50">
        <v>46</v>
      </c>
      <c r="K64" s="98">
        <v>256</v>
      </c>
      <c r="L64" s="55">
        <f>IF($C64=7,SUM($J64+$K64),)</f>
        <v>302</v>
      </c>
      <c r="M64" s="55">
        <f>IF($C64=5,SUM($J64+$K64),)</f>
        <v>0</v>
      </c>
      <c r="N64" s="55">
        <f>IF($C64=3,SUM($J64+$K64),)</f>
        <v>0</v>
      </c>
      <c r="O64" s="55">
        <f>IF($C64=1,SUM($J64+$K64),)</f>
        <v>0</v>
      </c>
      <c r="P64" s="53">
        <f t="shared" si="0"/>
        <v>302</v>
      </c>
    </row>
    <row r="65" spans="1:16" ht="22.5" x14ac:dyDescent="0.2">
      <c r="A65" s="43">
        <v>58</v>
      </c>
      <c r="B65" s="43" t="s">
        <v>7</v>
      </c>
      <c r="C65" s="43">
        <v>7</v>
      </c>
      <c r="D65" s="44" t="s">
        <v>236</v>
      </c>
      <c r="E65" s="54">
        <v>97</v>
      </c>
      <c r="F65" s="46"/>
      <c r="G65" s="47" t="s">
        <v>28</v>
      </c>
      <c r="H65" s="48">
        <v>35</v>
      </c>
      <c r="I65" s="49" t="s">
        <v>243</v>
      </c>
      <c r="J65" s="50">
        <v>69</v>
      </c>
      <c r="K65" s="98">
        <v>63</v>
      </c>
      <c r="L65" s="55">
        <f>IF($C65=7,SUM($J65+$K65),)</f>
        <v>132</v>
      </c>
      <c r="M65" s="55">
        <f>IF($C65=5,SUM($J65+$K65),)</f>
        <v>0</v>
      </c>
      <c r="N65" s="55">
        <f>IF($C65=3,SUM($J65+$K65),)</f>
        <v>0</v>
      </c>
      <c r="O65" s="55">
        <f>IF($C65=1,SUM($J65+$K65),)</f>
        <v>0</v>
      </c>
      <c r="P65" s="53">
        <f t="shared" si="0"/>
        <v>132</v>
      </c>
    </row>
    <row r="66" spans="1:16" ht="22.5" x14ac:dyDescent="0.2">
      <c r="A66" s="43">
        <v>59</v>
      </c>
      <c r="B66" s="80" t="s">
        <v>7</v>
      </c>
      <c r="C66" s="80">
        <v>5</v>
      </c>
      <c r="D66" s="78" t="s">
        <v>346</v>
      </c>
      <c r="E66" s="79">
        <v>41</v>
      </c>
      <c r="F66" s="117"/>
      <c r="G66" s="111" t="s">
        <v>28</v>
      </c>
      <c r="H66" s="112">
        <v>35</v>
      </c>
      <c r="I66" s="118" t="s">
        <v>347</v>
      </c>
      <c r="J66" s="114"/>
      <c r="K66" s="114">
        <v>693</v>
      </c>
      <c r="L66" s="115"/>
      <c r="M66" s="115">
        <v>693</v>
      </c>
      <c r="N66" s="115"/>
      <c r="O66" s="115"/>
      <c r="P66" s="53">
        <f t="shared" si="0"/>
        <v>693</v>
      </c>
    </row>
    <row r="67" spans="1:16" ht="33.75" x14ac:dyDescent="0.2">
      <c r="A67" s="43">
        <v>60</v>
      </c>
      <c r="B67" s="80" t="s">
        <v>7</v>
      </c>
      <c r="C67" s="80">
        <v>5</v>
      </c>
      <c r="D67" s="78" t="s">
        <v>244</v>
      </c>
      <c r="E67" s="79">
        <v>6</v>
      </c>
      <c r="F67" s="117"/>
      <c r="G67" s="78" t="s">
        <v>28</v>
      </c>
      <c r="H67" s="112">
        <v>6</v>
      </c>
      <c r="I67" s="119" t="s">
        <v>245</v>
      </c>
      <c r="J67" s="114">
        <v>608</v>
      </c>
      <c r="K67" s="99">
        <v>39</v>
      </c>
      <c r="L67" s="115">
        <f>IF($C67=7,SUM($J67+$K67),)</f>
        <v>0</v>
      </c>
      <c r="M67" s="115">
        <f>IF($C67=5,SUM($J67+$K67),)</f>
        <v>647</v>
      </c>
      <c r="N67" s="115">
        <f>IF($C67=3,SUM($J67+$K67),)</f>
        <v>0</v>
      </c>
      <c r="O67" s="115">
        <f>IF($C67=1,SUM($J67+$K67),)</f>
        <v>0</v>
      </c>
      <c r="P67" s="116">
        <f t="shared" si="0"/>
        <v>647</v>
      </c>
    </row>
    <row r="68" spans="1:16" x14ac:dyDescent="0.2">
      <c r="A68" s="43">
        <v>61</v>
      </c>
      <c r="B68" s="80" t="s">
        <v>7</v>
      </c>
      <c r="C68" s="80">
        <v>5</v>
      </c>
      <c r="D68" s="78" t="s">
        <v>244</v>
      </c>
      <c r="E68" s="79">
        <v>14</v>
      </c>
      <c r="F68" s="117"/>
      <c r="G68" s="111" t="s">
        <v>28</v>
      </c>
      <c r="H68" s="102">
        <v>7</v>
      </c>
      <c r="I68" s="106" t="s">
        <v>246</v>
      </c>
      <c r="J68" s="114">
        <v>216</v>
      </c>
      <c r="K68" s="114">
        <v>68</v>
      </c>
      <c r="L68" s="115">
        <f>IF($C68=7,SUM($J68+$K68),)</f>
        <v>0</v>
      </c>
      <c r="M68" s="115">
        <f>IF($C68=5,SUM($J68+$K68),)</f>
        <v>284</v>
      </c>
      <c r="N68" s="115">
        <f>IF($C68=3,SUM($J68+$K68),)</f>
        <v>0</v>
      </c>
      <c r="O68" s="115">
        <f>IF($C68=1,SUM($J68+$K68),)</f>
        <v>0</v>
      </c>
      <c r="P68" s="116">
        <f t="shared" si="0"/>
        <v>284</v>
      </c>
    </row>
    <row r="69" spans="1:16" x14ac:dyDescent="0.2">
      <c r="A69" s="43">
        <v>62</v>
      </c>
      <c r="B69" s="80" t="s">
        <v>7</v>
      </c>
      <c r="C69" s="80">
        <v>5</v>
      </c>
      <c r="D69" s="78" t="s">
        <v>244</v>
      </c>
      <c r="E69" s="79">
        <v>36</v>
      </c>
      <c r="F69" s="117"/>
      <c r="G69" s="111" t="s">
        <v>28</v>
      </c>
      <c r="H69" s="112">
        <v>33</v>
      </c>
      <c r="I69" s="119" t="s">
        <v>247</v>
      </c>
      <c r="J69" s="114">
        <v>101</v>
      </c>
      <c r="K69" s="99">
        <v>98</v>
      </c>
      <c r="L69" s="115">
        <f>IF($C69=7,SUM($J69+$K69),)</f>
        <v>0</v>
      </c>
      <c r="M69" s="115">
        <f>IF($C69=5,SUM($J69+$K69),)</f>
        <v>199</v>
      </c>
      <c r="N69" s="115">
        <f>IF($C69=3,SUM($J69+$K69),)</f>
        <v>0</v>
      </c>
      <c r="O69" s="115">
        <f>IF($C69=1,SUM($J69+$K69),)</f>
        <v>0</v>
      </c>
      <c r="P69" s="116">
        <f t="shared" si="0"/>
        <v>199</v>
      </c>
    </row>
    <row r="70" spans="1:16" x14ac:dyDescent="0.2">
      <c r="A70" s="43">
        <v>63</v>
      </c>
      <c r="B70" s="80" t="s">
        <v>7</v>
      </c>
      <c r="C70" s="80">
        <v>5</v>
      </c>
      <c r="D70" s="78" t="s">
        <v>244</v>
      </c>
      <c r="E70" s="79">
        <v>48</v>
      </c>
      <c r="F70" s="117"/>
      <c r="G70" s="111" t="s">
        <v>28</v>
      </c>
      <c r="H70" s="112">
        <v>33</v>
      </c>
      <c r="I70" s="118" t="s">
        <v>248</v>
      </c>
      <c r="J70" s="114">
        <v>2018</v>
      </c>
      <c r="K70" s="99">
        <v>251</v>
      </c>
      <c r="L70" s="115">
        <f>IF($C70=7,SUM($J70+$K70),)</f>
        <v>0</v>
      </c>
      <c r="M70" s="115">
        <f>IF($C70=5,SUM($J70+$K70),)</f>
        <v>2269</v>
      </c>
      <c r="N70" s="115">
        <f>IF($C70=3,SUM($J70+$K70),)</f>
        <v>0</v>
      </c>
      <c r="O70" s="115">
        <f>IF($C70=1,SUM($J70+$K70),)</f>
        <v>0</v>
      </c>
      <c r="P70" s="116">
        <f t="shared" si="0"/>
        <v>2269</v>
      </c>
    </row>
    <row r="71" spans="1:16" ht="22.5" x14ac:dyDescent="0.2">
      <c r="A71" s="43">
        <v>64</v>
      </c>
      <c r="B71" s="80" t="s">
        <v>7</v>
      </c>
      <c r="C71" s="80">
        <v>5</v>
      </c>
      <c r="D71" s="121" t="s">
        <v>249</v>
      </c>
      <c r="E71" s="79"/>
      <c r="F71" s="117"/>
      <c r="G71" s="111" t="s">
        <v>28</v>
      </c>
      <c r="H71" s="112">
        <v>31</v>
      </c>
      <c r="I71" s="119" t="s">
        <v>250</v>
      </c>
      <c r="J71" s="114">
        <v>2526</v>
      </c>
      <c r="K71" s="114">
        <v>626</v>
      </c>
      <c r="L71" s="115">
        <f>IF($C71=7,SUM($J71+$K71),)</f>
        <v>0</v>
      </c>
      <c r="M71" s="115">
        <f>IF($C71=5,SUM($J71+$K71),)</f>
        <v>3152</v>
      </c>
      <c r="N71" s="115">
        <f>IF($C71=3,SUM($J71+$K71),)</f>
        <v>0</v>
      </c>
      <c r="O71" s="115">
        <f>IF($C71=1,SUM($J71+$K71),)</f>
        <v>0</v>
      </c>
      <c r="P71" s="116">
        <f t="shared" si="0"/>
        <v>3152</v>
      </c>
    </row>
    <row r="72" spans="1:16" x14ac:dyDescent="0.2">
      <c r="A72" s="43">
        <v>65</v>
      </c>
      <c r="B72" s="80" t="s">
        <v>7</v>
      </c>
      <c r="C72" s="80">
        <v>5</v>
      </c>
      <c r="D72" s="78" t="s">
        <v>249</v>
      </c>
      <c r="E72" s="79">
        <v>46</v>
      </c>
      <c r="F72" s="117"/>
      <c r="G72" s="111" t="s">
        <v>28</v>
      </c>
      <c r="H72" s="112">
        <v>32</v>
      </c>
      <c r="I72" s="113" t="s">
        <v>251</v>
      </c>
      <c r="J72" s="114">
        <v>1327</v>
      </c>
      <c r="K72" s="99">
        <v>60</v>
      </c>
      <c r="L72" s="115">
        <f>IF($C72=7,SUM($J72+$K72),)</f>
        <v>0</v>
      </c>
      <c r="M72" s="115">
        <f>IF($C72=5,SUM($J72+$K72),)</f>
        <v>1387</v>
      </c>
      <c r="N72" s="115">
        <f>IF($C72=3,SUM($J72+$K72),)</f>
        <v>0</v>
      </c>
      <c r="O72" s="115">
        <f>IF($C72=1,SUM($J72+$K72),)</f>
        <v>0</v>
      </c>
      <c r="P72" s="116">
        <f t="shared" ref="P72:P103" si="1">L72+M72+N72+O72</f>
        <v>1387</v>
      </c>
    </row>
    <row r="73" spans="1:16" x14ac:dyDescent="0.2">
      <c r="A73" s="43">
        <v>66</v>
      </c>
      <c r="B73" s="80" t="s">
        <v>7</v>
      </c>
      <c r="C73" s="80">
        <v>5</v>
      </c>
      <c r="D73" s="78" t="s">
        <v>252</v>
      </c>
      <c r="E73" s="103">
        <v>13</v>
      </c>
      <c r="F73" s="117"/>
      <c r="G73" s="111" t="s">
        <v>28</v>
      </c>
      <c r="H73" s="112">
        <v>31</v>
      </c>
      <c r="I73" s="113" t="s">
        <v>253</v>
      </c>
      <c r="J73" s="114">
        <v>3245</v>
      </c>
      <c r="K73" s="99">
        <v>45</v>
      </c>
      <c r="L73" s="115">
        <f>IF($C73=7,SUM($J73+$K73),)</f>
        <v>0</v>
      </c>
      <c r="M73" s="115">
        <f>IF($C73=5,SUM($J73+$K73),)</f>
        <v>3290</v>
      </c>
      <c r="N73" s="115">
        <f>IF($C73=3,SUM($J73+$K73),)</f>
        <v>0</v>
      </c>
      <c r="O73" s="115">
        <f>IF($C73=1,SUM($J73+$K73),)</f>
        <v>0</v>
      </c>
      <c r="P73" s="116">
        <f t="shared" si="1"/>
        <v>3290</v>
      </c>
    </row>
    <row r="74" spans="1:16" x14ac:dyDescent="0.2">
      <c r="A74" s="43">
        <v>67</v>
      </c>
      <c r="B74" s="80" t="s">
        <v>7</v>
      </c>
      <c r="C74" s="80">
        <v>5</v>
      </c>
      <c r="D74" s="78" t="s">
        <v>254</v>
      </c>
      <c r="E74" s="103">
        <v>1</v>
      </c>
      <c r="F74" s="117"/>
      <c r="G74" s="111" t="s">
        <v>28</v>
      </c>
      <c r="H74" s="112">
        <v>35</v>
      </c>
      <c r="I74" s="113" t="s">
        <v>218</v>
      </c>
      <c r="J74" s="114">
        <v>30</v>
      </c>
      <c r="K74" s="99">
        <v>0</v>
      </c>
      <c r="L74" s="115">
        <f>IF($C74=7,SUM($J74+$K74),)</f>
        <v>0</v>
      </c>
      <c r="M74" s="115">
        <f>IF($C74=5,SUM($J74+$K74),)</f>
        <v>30</v>
      </c>
      <c r="N74" s="115">
        <f>IF($C74=3,SUM($J74+$K74),)</f>
        <v>0</v>
      </c>
      <c r="O74" s="115">
        <f>IF($C74=1,SUM($J74+$K74),)</f>
        <v>0</v>
      </c>
      <c r="P74" s="116">
        <f t="shared" si="1"/>
        <v>30</v>
      </c>
    </row>
    <row r="75" spans="1:16" x14ac:dyDescent="0.2">
      <c r="A75" s="43">
        <v>68</v>
      </c>
      <c r="B75" s="80" t="s">
        <v>7</v>
      </c>
      <c r="C75" s="80">
        <v>5</v>
      </c>
      <c r="D75" s="78" t="s">
        <v>254</v>
      </c>
      <c r="E75" s="101">
        <v>3</v>
      </c>
      <c r="F75" s="117"/>
      <c r="G75" s="111" t="s">
        <v>28</v>
      </c>
      <c r="H75" s="112">
        <v>35</v>
      </c>
      <c r="I75" s="113" t="s">
        <v>255</v>
      </c>
      <c r="J75" s="114">
        <v>59</v>
      </c>
      <c r="K75" s="99">
        <v>0</v>
      </c>
      <c r="L75" s="115">
        <f>IF($C75=7,SUM($J75+$K75),)</f>
        <v>0</v>
      </c>
      <c r="M75" s="115">
        <f>IF($C75=5,SUM($J75+$K75),)</f>
        <v>59</v>
      </c>
      <c r="N75" s="115">
        <f>IF($C75=3,SUM($J75+$K75),)</f>
        <v>0</v>
      </c>
      <c r="O75" s="115">
        <f>IF($C75=1,SUM($J75+$K75),)</f>
        <v>0</v>
      </c>
      <c r="P75" s="116">
        <f t="shared" si="1"/>
        <v>59</v>
      </c>
    </row>
    <row r="76" spans="1:16" ht="22.5" x14ac:dyDescent="0.2">
      <c r="A76" s="43">
        <v>69</v>
      </c>
      <c r="B76" s="80" t="s">
        <v>7</v>
      </c>
      <c r="C76" s="80">
        <v>5</v>
      </c>
      <c r="D76" s="78" t="s">
        <v>256</v>
      </c>
      <c r="E76" s="101"/>
      <c r="F76" s="117"/>
      <c r="G76" s="111" t="s">
        <v>28</v>
      </c>
      <c r="H76" s="112">
        <v>31</v>
      </c>
      <c r="I76" s="113" t="s">
        <v>257</v>
      </c>
      <c r="J76" s="114">
        <v>76</v>
      </c>
      <c r="K76" s="99">
        <v>118</v>
      </c>
      <c r="L76" s="115">
        <f>IF($C76=7,SUM($J76+$K76),)</f>
        <v>0</v>
      </c>
      <c r="M76" s="115">
        <f>IF($C76=5,SUM($J76+$K76),)</f>
        <v>194</v>
      </c>
      <c r="N76" s="115">
        <f>IF($C76=3,SUM($J76+$K76),)</f>
        <v>0</v>
      </c>
      <c r="O76" s="115">
        <f>IF($C76=1,SUM($J76+$K76),)</f>
        <v>0</v>
      </c>
      <c r="P76" s="116">
        <f t="shared" si="1"/>
        <v>194</v>
      </c>
    </row>
    <row r="77" spans="1:16" x14ac:dyDescent="0.2">
      <c r="A77" s="43">
        <v>70</v>
      </c>
      <c r="B77" s="43" t="s">
        <v>7</v>
      </c>
      <c r="C77" s="43">
        <v>7</v>
      </c>
      <c r="D77" s="44" t="s">
        <v>261</v>
      </c>
      <c r="E77" s="54">
        <v>8</v>
      </c>
      <c r="F77" s="61"/>
      <c r="G77" s="47" t="s">
        <v>28</v>
      </c>
      <c r="H77" s="48">
        <v>23</v>
      </c>
      <c r="I77" s="58" t="s">
        <v>262</v>
      </c>
      <c r="J77" s="50">
        <v>1499</v>
      </c>
      <c r="K77" s="98">
        <v>0</v>
      </c>
      <c r="L77" s="55">
        <f>IF($C77=7,SUM($J77+$K77),)</f>
        <v>1499</v>
      </c>
      <c r="M77" s="55">
        <f>IF($C77=5,SUM($J77+$K77),)</f>
        <v>0</v>
      </c>
      <c r="N77" s="55">
        <f>IF($C77=3,SUM($J77+$K77),)</f>
        <v>0</v>
      </c>
      <c r="O77" s="55">
        <f>IF($C77=1,SUM($J77+$K77),)</f>
        <v>0</v>
      </c>
      <c r="P77" s="53">
        <f t="shared" si="1"/>
        <v>1499</v>
      </c>
    </row>
    <row r="78" spans="1:16" x14ac:dyDescent="0.2">
      <c r="A78" s="43">
        <v>71</v>
      </c>
      <c r="B78" s="43" t="s">
        <v>7</v>
      </c>
      <c r="C78" s="43">
        <v>7</v>
      </c>
      <c r="D78" s="44" t="s">
        <v>261</v>
      </c>
      <c r="E78" s="54">
        <v>8</v>
      </c>
      <c r="F78" s="61" t="s">
        <v>6</v>
      </c>
      <c r="G78" s="47"/>
      <c r="H78" s="48"/>
      <c r="I78" s="58"/>
      <c r="J78" s="50">
        <v>0</v>
      </c>
      <c r="K78" s="98">
        <v>233</v>
      </c>
      <c r="L78" s="55">
        <f>IF($C78=7,SUM($J78+$K78),)</f>
        <v>233</v>
      </c>
      <c r="M78" s="55">
        <f>IF($C78=5,SUM($J78+$K78),)</f>
        <v>0</v>
      </c>
      <c r="N78" s="55">
        <f>IF($C78=3,SUM($J78+$K78),)</f>
        <v>0</v>
      </c>
      <c r="O78" s="55">
        <f>IF($C78=1,SUM($J78+$K78),)</f>
        <v>0</v>
      </c>
      <c r="P78" s="53">
        <f t="shared" si="1"/>
        <v>233</v>
      </c>
    </row>
    <row r="79" spans="1:16" x14ac:dyDescent="0.2">
      <c r="A79" s="43">
        <v>72</v>
      </c>
      <c r="B79" s="43" t="s">
        <v>7</v>
      </c>
      <c r="C79" s="43">
        <v>7</v>
      </c>
      <c r="D79" s="44" t="s">
        <v>261</v>
      </c>
      <c r="E79" s="54">
        <v>9</v>
      </c>
      <c r="F79" s="61" t="s">
        <v>6</v>
      </c>
      <c r="G79" s="47"/>
      <c r="H79" s="48"/>
      <c r="I79" s="58"/>
      <c r="J79" s="50">
        <v>0</v>
      </c>
      <c r="K79" s="98">
        <v>364</v>
      </c>
      <c r="L79" s="55">
        <f>IF($C79=7,SUM($J79+$K79),)</f>
        <v>364</v>
      </c>
      <c r="M79" s="55">
        <f>IF($C79=5,SUM($J79+$K79),)</f>
        <v>0</v>
      </c>
      <c r="N79" s="55">
        <f>IF($C79=3,SUM($J79+$K79),)</f>
        <v>0</v>
      </c>
      <c r="O79" s="55">
        <f>IF($C79=1,SUM($J79+$K79),)</f>
        <v>0</v>
      </c>
      <c r="P79" s="53">
        <f t="shared" si="1"/>
        <v>364</v>
      </c>
    </row>
    <row r="80" spans="1:16" ht="22.5" x14ac:dyDescent="0.2">
      <c r="A80" s="43">
        <v>73</v>
      </c>
      <c r="B80" s="43" t="s">
        <v>7</v>
      </c>
      <c r="C80" s="43">
        <v>7</v>
      </c>
      <c r="D80" s="44" t="s">
        <v>263</v>
      </c>
      <c r="E80" s="54">
        <v>18</v>
      </c>
      <c r="F80" s="46"/>
      <c r="G80" s="47" t="s">
        <v>28</v>
      </c>
      <c r="H80" s="48">
        <v>6</v>
      </c>
      <c r="I80" s="49" t="s">
        <v>264</v>
      </c>
      <c r="J80" s="50">
        <v>897</v>
      </c>
      <c r="K80" s="98">
        <v>0</v>
      </c>
      <c r="L80" s="55">
        <f>IF($C80=7,SUM($J80+$K80),)</f>
        <v>897</v>
      </c>
      <c r="M80" s="55">
        <f>IF($C80=5,SUM($J80+$K80),)</f>
        <v>0</v>
      </c>
      <c r="N80" s="55">
        <f>IF($C80=3,SUM($J80+$K80),)</f>
        <v>0</v>
      </c>
      <c r="O80" s="55">
        <f>IF($C80=1,SUM($J80+$K80),)</f>
        <v>0</v>
      </c>
      <c r="P80" s="53">
        <f t="shared" si="1"/>
        <v>897</v>
      </c>
    </row>
    <row r="81" spans="1:16" x14ac:dyDescent="0.2">
      <c r="A81" s="43">
        <v>74</v>
      </c>
      <c r="B81" s="43" t="s">
        <v>7</v>
      </c>
      <c r="C81" s="43">
        <v>7</v>
      </c>
      <c r="D81" s="44" t="s">
        <v>265</v>
      </c>
      <c r="E81" s="54">
        <v>32</v>
      </c>
      <c r="F81" s="46"/>
      <c r="G81" s="47" t="s">
        <v>28</v>
      </c>
      <c r="H81" s="48"/>
      <c r="I81" s="58"/>
      <c r="J81" s="50">
        <v>0</v>
      </c>
      <c r="K81" s="98">
        <v>47</v>
      </c>
      <c r="L81" s="55">
        <f>IF($C81=7,SUM($J81+$K81),)</f>
        <v>47</v>
      </c>
      <c r="M81" s="55">
        <f>IF($C81=5,SUM($J81+$K81),)</f>
        <v>0</v>
      </c>
      <c r="N81" s="55">
        <f>IF($C81=3,SUM($J81+$K81),)</f>
        <v>0</v>
      </c>
      <c r="O81" s="55">
        <f>IF($C81=1,SUM($J81+$K81),)</f>
        <v>0</v>
      </c>
      <c r="P81" s="53">
        <f t="shared" si="1"/>
        <v>47</v>
      </c>
    </row>
    <row r="82" spans="1:16" x14ac:dyDescent="0.2">
      <c r="A82" s="43">
        <v>75</v>
      </c>
      <c r="B82" s="43" t="s">
        <v>7</v>
      </c>
      <c r="C82" s="43">
        <v>7</v>
      </c>
      <c r="D82" s="44" t="s">
        <v>265</v>
      </c>
      <c r="E82" s="54">
        <v>40</v>
      </c>
      <c r="F82" s="46"/>
      <c r="G82" s="47" t="s">
        <v>28</v>
      </c>
      <c r="H82" s="48"/>
      <c r="I82" s="49"/>
      <c r="J82" s="50">
        <v>0</v>
      </c>
      <c r="K82" s="98">
        <v>34</v>
      </c>
      <c r="L82" s="55">
        <f>IF($C82=7,SUM($J82+$K82),)</f>
        <v>34</v>
      </c>
      <c r="M82" s="55">
        <f>IF($C82=5,SUM($J82+$K82),)</f>
        <v>0</v>
      </c>
      <c r="N82" s="55">
        <f>IF($C82=3,SUM($J82+$K82),)</f>
        <v>0</v>
      </c>
      <c r="O82" s="55">
        <f>IF($C82=1,SUM($J82+$K82),)</f>
        <v>0</v>
      </c>
      <c r="P82" s="53">
        <f t="shared" si="1"/>
        <v>34</v>
      </c>
    </row>
    <row r="83" spans="1:16" x14ac:dyDescent="0.2">
      <c r="A83" s="43">
        <v>76</v>
      </c>
      <c r="B83" s="43" t="s">
        <v>7</v>
      </c>
      <c r="C83" s="43">
        <v>7</v>
      </c>
      <c r="D83" s="44" t="s">
        <v>265</v>
      </c>
      <c r="E83" s="54">
        <v>42</v>
      </c>
      <c r="F83" s="46"/>
      <c r="G83" s="47" t="s">
        <v>28</v>
      </c>
      <c r="H83" s="48"/>
      <c r="I83" s="49"/>
      <c r="J83" s="50">
        <v>0</v>
      </c>
      <c r="K83" s="98">
        <v>152</v>
      </c>
      <c r="L83" s="55">
        <f>IF($C83=7,SUM($J83+$K83),)</f>
        <v>152</v>
      </c>
      <c r="M83" s="55">
        <f>IF($C83=5,SUM($J83+$K83),)</f>
        <v>0</v>
      </c>
      <c r="N83" s="55">
        <f>IF($C83=3,SUM($J83+$K83),)</f>
        <v>0</v>
      </c>
      <c r="O83" s="55">
        <f>IF($C83=1,SUM($J83+$K83),)</f>
        <v>0</v>
      </c>
      <c r="P83" s="53">
        <f t="shared" si="1"/>
        <v>152</v>
      </c>
    </row>
    <row r="84" spans="1:16" x14ac:dyDescent="0.2">
      <c r="A84" s="43">
        <v>77</v>
      </c>
      <c r="B84" s="43" t="s">
        <v>7</v>
      </c>
      <c r="C84" s="43">
        <v>7</v>
      </c>
      <c r="D84" s="44" t="s">
        <v>266</v>
      </c>
      <c r="E84" s="96">
        <v>3</v>
      </c>
      <c r="F84" s="46"/>
      <c r="G84" s="47" t="s">
        <v>28</v>
      </c>
      <c r="H84" s="97">
        <v>35</v>
      </c>
      <c r="I84" s="107" t="s">
        <v>267</v>
      </c>
      <c r="J84" s="50">
        <v>1443</v>
      </c>
      <c r="K84" s="98">
        <v>12</v>
      </c>
      <c r="L84" s="55">
        <f>IF($C84=7,SUM($J84+$K84),)</f>
        <v>1455</v>
      </c>
      <c r="M84" s="55">
        <f>IF($C84=5,SUM($J84+$K84),)</f>
        <v>0</v>
      </c>
      <c r="N84" s="55">
        <f>IF($C84=3,SUM($J84+$K84),)</f>
        <v>0</v>
      </c>
      <c r="O84" s="55">
        <f>IF($C84=1,SUM($J84+$K84),)</f>
        <v>0</v>
      </c>
      <c r="P84" s="53">
        <f t="shared" si="1"/>
        <v>1455</v>
      </c>
    </row>
    <row r="85" spans="1:16" x14ac:dyDescent="0.2">
      <c r="A85" s="43">
        <v>78</v>
      </c>
      <c r="B85" s="43" t="s">
        <v>7</v>
      </c>
      <c r="C85" s="43">
        <v>7</v>
      </c>
      <c r="D85" s="44" t="s">
        <v>266</v>
      </c>
      <c r="E85" s="54">
        <v>12</v>
      </c>
      <c r="F85" s="46"/>
      <c r="G85" s="47" t="s">
        <v>28</v>
      </c>
      <c r="H85" s="48">
        <v>35</v>
      </c>
      <c r="I85" s="58" t="s">
        <v>268</v>
      </c>
      <c r="J85" s="50">
        <v>34</v>
      </c>
      <c r="K85" s="98">
        <v>0</v>
      </c>
      <c r="L85" s="55">
        <f>IF($C85=7,SUM($J85+$K85),)</f>
        <v>34</v>
      </c>
      <c r="M85" s="55">
        <f>IF($C85=5,SUM($J85+$K85),)</f>
        <v>0</v>
      </c>
      <c r="N85" s="55">
        <f>IF($C85=3,SUM($J85+$K85),)</f>
        <v>0</v>
      </c>
      <c r="O85" s="55">
        <f>IF($C85=1,SUM($J85+$K85),)</f>
        <v>0</v>
      </c>
      <c r="P85" s="53">
        <f t="shared" si="1"/>
        <v>34</v>
      </c>
    </row>
    <row r="86" spans="1:16" x14ac:dyDescent="0.2">
      <c r="A86" s="43">
        <v>79</v>
      </c>
      <c r="B86" s="43" t="s">
        <v>7</v>
      </c>
      <c r="C86" s="43">
        <v>7</v>
      </c>
      <c r="D86" s="44" t="s">
        <v>266</v>
      </c>
      <c r="E86" s="54"/>
      <c r="F86" s="46"/>
      <c r="G86" s="47" t="s">
        <v>28</v>
      </c>
      <c r="H86" s="48">
        <v>35</v>
      </c>
      <c r="I86" s="58">
        <v>28</v>
      </c>
      <c r="J86" s="50">
        <v>1408</v>
      </c>
      <c r="K86" s="98">
        <v>11</v>
      </c>
      <c r="L86" s="55">
        <f>IF($C86=7,SUM($J86+$K86),)</f>
        <v>1419</v>
      </c>
      <c r="M86" s="55">
        <f>IF($C86=5,SUM($J86+$K86),)</f>
        <v>0</v>
      </c>
      <c r="N86" s="55">
        <f>IF($C86=3,SUM($J86+$K86),)</f>
        <v>0</v>
      </c>
      <c r="O86" s="55">
        <f>IF($C86=1,SUM($J86+$K86),)</f>
        <v>0</v>
      </c>
      <c r="P86" s="53">
        <f t="shared" si="1"/>
        <v>1419</v>
      </c>
    </row>
    <row r="87" spans="1:16" x14ac:dyDescent="0.2">
      <c r="A87" s="43">
        <v>80</v>
      </c>
      <c r="B87" s="80" t="s">
        <v>7</v>
      </c>
      <c r="C87" s="80">
        <v>5</v>
      </c>
      <c r="D87" s="78" t="s">
        <v>269</v>
      </c>
      <c r="E87" s="101">
        <v>3</v>
      </c>
      <c r="F87" s="117"/>
      <c r="G87" s="111" t="s">
        <v>28</v>
      </c>
      <c r="H87" s="112">
        <v>30</v>
      </c>
      <c r="I87" s="119" t="s">
        <v>270</v>
      </c>
      <c r="J87" s="114">
        <v>665</v>
      </c>
      <c r="K87" s="99">
        <v>0</v>
      </c>
      <c r="L87" s="115">
        <f>IF($C87=7,SUM($J87+$K87),)</f>
        <v>0</v>
      </c>
      <c r="M87" s="115">
        <f>IF($C87=5,SUM($J87+$K87),)</f>
        <v>665</v>
      </c>
      <c r="N87" s="115">
        <f>IF($C87=3,SUM($J87+$K87),)</f>
        <v>0</v>
      </c>
      <c r="O87" s="115">
        <f>IF($C87=1,SUM($J87+$K87),)</f>
        <v>0</v>
      </c>
      <c r="P87" s="116">
        <f t="shared" si="1"/>
        <v>665</v>
      </c>
    </row>
    <row r="88" spans="1:16" ht="22.5" x14ac:dyDescent="0.2">
      <c r="A88" s="43">
        <v>81</v>
      </c>
      <c r="B88" s="43" t="s">
        <v>7</v>
      </c>
      <c r="C88" s="43">
        <v>7</v>
      </c>
      <c r="D88" s="44" t="s">
        <v>271</v>
      </c>
      <c r="E88" s="54">
        <v>1</v>
      </c>
      <c r="F88" s="61" t="s">
        <v>6</v>
      </c>
      <c r="G88" s="47" t="s">
        <v>28</v>
      </c>
      <c r="H88" s="48">
        <v>32</v>
      </c>
      <c r="I88" s="49" t="s">
        <v>272</v>
      </c>
      <c r="J88" s="50">
        <v>66</v>
      </c>
      <c r="K88" s="98">
        <v>122</v>
      </c>
      <c r="L88" s="55">
        <f>IF($C88=7,SUM($J88+$K88),)</f>
        <v>188</v>
      </c>
      <c r="M88" s="55">
        <f>IF($C88=5,SUM($J88+$K88),)</f>
        <v>0</v>
      </c>
      <c r="N88" s="55">
        <f>IF($C88=3,SUM($J88+$K88),)</f>
        <v>0</v>
      </c>
      <c r="O88" s="55">
        <f>IF($C88=1,SUM($J88+$K88),)</f>
        <v>0</v>
      </c>
      <c r="P88" s="53">
        <f t="shared" si="1"/>
        <v>188</v>
      </c>
    </row>
    <row r="89" spans="1:16" x14ac:dyDescent="0.2">
      <c r="A89" s="43">
        <v>82</v>
      </c>
      <c r="B89" s="43" t="s">
        <v>7</v>
      </c>
      <c r="C89" s="43">
        <v>7</v>
      </c>
      <c r="D89" s="44" t="s">
        <v>273</v>
      </c>
      <c r="E89" s="95">
        <v>2</v>
      </c>
      <c r="F89" s="46"/>
      <c r="G89" s="47" t="s">
        <v>28</v>
      </c>
      <c r="H89" s="48">
        <v>23</v>
      </c>
      <c r="I89" s="58" t="s">
        <v>274</v>
      </c>
      <c r="J89" s="50">
        <v>221</v>
      </c>
      <c r="K89" s="98">
        <v>43</v>
      </c>
      <c r="L89" s="55">
        <f>IF($C89=7,SUM($J89+$K89),)</f>
        <v>264</v>
      </c>
      <c r="M89" s="55">
        <f>IF($C89=5,SUM($J89+$K89),)</f>
        <v>0</v>
      </c>
      <c r="N89" s="55">
        <f>IF($C89=3,SUM($J89+$K89),)</f>
        <v>0</v>
      </c>
      <c r="O89" s="55">
        <f>IF($C89=1,SUM($J89+$K89),)</f>
        <v>0</v>
      </c>
      <c r="P89" s="53">
        <f t="shared" si="1"/>
        <v>264</v>
      </c>
    </row>
    <row r="90" spans="1:16" x14ac:dyDescent="0.2">
      <c r="A90" s="43">
        <v>83</v>
      </c>
      <c r="B90" s="80" t="s">
        <v>7</v>
      </c>
      <c r="C90" s="80">
        <v>5</v>
      </c>
      <c r="D90" s="121" t="s">
        <v>273</v>
      </c>
      <c r="E90" s="79">
        <v>7</v>
      </c>
      <c r="F90" s="117">
        <v>9</v>
      </c>
      <c r="G90" s="111" t="s">
        <v>28</v>
      </c>
      <c r="H90" s="112">
        <v>22</v>
      </c>
      <c r="I90" s="118" t="s">
        <v>275</v>
      </c>
      <c r="J90" s="114">
        <v>148</v>
      </c>
      <c r="K90" s="114">
        <v>24</v>
      </c>
      <c r="L90" s="115">
        <f>IF($C90=7,SUM($J90+$K90),)</f>
        <v>0</v>
      </c>
      <c r="M90" s="115">
        <f>IF($C90=5,SUM($J90+$K90),)</f>
        <v>172</v>
      </c>
      <c r="N90" s="115">
        <f>IF($C90=3,SUM($J90+$K90),)</f>
        <v>0</v>
      </c>
      <c r="O90" s="115">
        <f>IF($C90=1,SUM($J90+$K90),)</f>
        <v>0</v>
      </c>
      <c r="P90" s="116">
        <f t="shared" si="1"/>
        <v>172</v>
      </c>
    </row>
    <row r="91" spans="1:16" x14ac:dyDescent="0.2">
      <c r="A91" s="43">
        <v>84</v>
      </c>
      <c r="B91" s="80" t="s">
        <v>7</v>
      </c>
      <c r="C91" s="80">
        <v>5</v>
      </c>
      <c r="D91" s="78" t="s">
        <v>273</v>
      </c>
      <c r="E91" s="101">
        <v>27</v>
      </c>
      <c r="F91" s="117"/>
      <c r="G91" s="111" t="s">
        <v>28</v>
      </c>
      <c r="H91" s="102">
        <v>22</v>
      </c>
      <c r="I91" s="105" t="s">
        <v>251</v>
      </c>
      <c r="J91" s="114">
        <v>205</v>
      </c>
      <c r="K91" s="99">
        <v>32</v>
      </c>
      <c r="L91" s="115">
        <f>IF($C91=7,SUM($J91+$K91),)</f>
        <v>0</v>
      </c>
      <c r="M91" s="115">
        <f>IF($C91=5,SUM($J91+$K91),)</f>
        <v>237</v>
      </c>
      <c r="N91" s="115">
        <f>IF($C91=3,SUM($J91+$K91),)</f>
        <v>0</v>
      </c>
      <c r="O91" s="115">
        <f>IF($C91=1,SUM($J91+$K91),)</f>
        <v>0</v>
      </c>
      <c r="P91" s="116">
        <f t="shared" si="1"/>
        <v>237</v>
      </c>
    </row>
    <row r="92" spans="1:16" x14ac:dyDescent="0.2">
      <c r="A92" s="43">
        <v>85</v>
      </c>
      <c r="B92" s="80" t="s">
        <v>7</v>
      </c>
      <c r="C92" s="80">
        <v>5</v>
      </c>
      <c r="D92" s="78" t="s">
        <v>273</v>
      </c>
      <c r="E92" s="79">
        <v>31</v>
      </c>
      <c r="F92" s="117"/>
      <c r="G92" s="111"/>
      <c r="H92" s="112"/>
      <c r="I92" s="113"/>
      <c r="J92" s="114">
        <v>0</v>
      </c>
      <c r="K92" s="99">
        <v>63</v>
      </c>
      <c r="L92" s="115">
        <f>IF($C92=7,SUM($J92+$K92),)</f>
        <v>0</v>
      </c>
      <c r="M92" s="115">
        <f>IF($C92=5,SUM($J92+$K92),)</f>
        <v>63</v>
      </c>
      <c r="N92" s="115">
        <f>IF($C92=3,SUM($J92+$K92),)</f>
        <v>0</v>
      </c>
      <c r="O92" s="115">
        <f>IF($C92=1,SUM($J92+$K92),)</f>
        <v>0</v>
      </c>
      <c r="P92" s="116">
        <f t="shared" si="1"/>
        <v>63</v>
      </c>
    </row>
    <row r="93" spans="1:16" x14ac:dyDescent="0.2">
      <c r="A93" s="43">
        <v>86</v>
      </c>
      <c r="B93" s="80" t="s">
        <v>7</v>
      </c>
      <c r="C93" s="80">
        <v>5</v>
      </c>
      <c r="D93" s="78" t="s">
        <v>273</v>
      </c>
      <c r="E93" s="79">
        <v>33</v>
      </c>
      <c r="F93" s="117"/>
      <c r="G93" s="111" t="s">
        <v>28</v>
      </c>
      <c r="H93" s="112">
        <v>22</v>
      </c>
      <c r="I93" s="113" t="s">
        <v>276</v>
      </c>
      <c r="J93" s="114">
        <v>1045</v>
      </c>
      <c r="K93" s="99">
        <v>101</v>
      </c>
      <c r="L93" s="115">
        <f>IF($C93=7,SUM($J93+$K93),)</f>
        <v>0</v>
      </c>
      <c r="M93" s="115">
        <f>IF($C93=5,SUM($J93+$K93),)</f>
        <v>1146</v>
      </c>
      <c r="N93" s="115">
        <f>IF($C93=3,SUM($J93+$K93),)</f>
        <v>0</v>
      </c>
      <c r="O93" s="115">
        <f>IF($C93=1,SUM($J93+$K93),)</f>
        <v>0</v>
      </c>
      <c r="P93" s="116">
        <f t="shared" si="1"/>
        <v>1146</v>
      </c>
    </row>
    <row r="94" spans="1:16" x14ac:dyDescent="0.2">
      <c r="A94" s="43">
        <v>87</v>
      </c>
      <c r="B94" s="43" t="s">
        <v>7</v>
      </c>
      <c r="C94" s="43">
        <v>7</v>
      </c>
      <c r="D94" s="44" t="s">
        <v>273</v>
      </c>
      <c r="E94" s="54">
        <v>34</v>
      </c>
      <c r="F94" s="46"/>
      <c r="G94" s="47" t="s">
        <v>28</v>
      </c>
      <c r="H94" s="97">
        <v>23</v>
      </c>
      <c r="I94" s="107" t="s">
        <v>277</v>
      </c>
      <c r="J94" s="50">
        <v>1150</v>
      </c>
      <c r="K94" s="50">
        <v>259</v>
      </c>
      <c r="L94" s="55">
        <f>IF($C94=7,SUM($J94+$K94),)</f>
        <v>1409</v>
      </c>
      <c r="M94" s="55">
        <f>IF($C94=5,SUM($J94+$K94),)</f>
        <v>0</v>
      </c>
      <c r="N94" s="55">
        <f>IF($C94=3,SUM($J94+$K94),)</f>
        <v>0</v>
      </c>
      <c r="O94" s="55">
        <f>IF($C94=1,SUM($J94+$K94),)</f>
        <v>0</v>
      </c>
      <c r="P94" s="53">
        <f t="shared" si="1"/>
        <v>1409</v>
      </c>
    </row>
    <row r="95" spans="1:16" x14ac:dyDescent="0.2">
      <c r="A95" s="43">
        <v>88</v>
      </c>
      <c r="B95" s="80" t="s">
        <v>7</v>
      </c>
      <c r="C95" s="80">
        <v>5</v>
      </c>
      <c r="D95" s="78" t="s">
        <v>273</v>
      </c>
      <c r="E95" s="79">
        <v>38</v>
      </c>
      <c r="F95" s="117"/>
      <c r="G95" s="111" t="s">
        <v>28</v>
      </c>
      <c r="H95" s="112">
        <v>23</v>
      </c>
      <c r="I95" s="113" t="s">
        <v>278</v>
      </c>
      <c r="J95" s="114">
        <v>526</v>
      </c>
      <c r="K95" s="99">
        <v>45</v>
      </c>
      <c r="L95" s="115">
        <f>IF($C95=7,SUM($J95+$K95),)</f>
        <v>0</v>
      </c>
      <c r="M95" s="115">
        <f>IF($C95=5,SUM($J95+$K95),)</f>
        <v>571</v>
      </c>
      <c r="N95" s="115">
        <f>IF($C95=3,SUM($J95+$K95),)</f>
        <v>0</v>
      </c>
      <c r="O95" s="115">
        <f>IF($C95=1,SUM($J95+$K95),)</f>
        <v>0</v>
      </c>
      <c r="P95" s="116">
        <f t="shared" si="1"/>
        <v>571</v>
      </c>
    </row>
    <row r="96" spans="1:16" x14ac:dyDescent="0.2">
      <c r="A96" s="43">
        <v>89</v>
      </c>
      <c r="B96" s="80" t="s">
        <v>7</v>
      </c>
      <c r="C96" s="80">
        <v>5</v>
      </c>
      <c r="D96" s="78" t="s">
        <v>273</v>
      </c>
      <c r="E96" s="79">
        <v>40</v>
      </c>
      <c r="F96" s="117"/>
      <c r="G96" s="111" t="s">
        <v>28</v>
      </c>
      <c r="H96" s="112"/>
      <c r="I96" s="113"/>
      <c r="J96" s="114">
        <v>0</v>
      </c>
      <c r="K96" s="99">
        <v>47</v>
      </c>
      <c r="L96" s="115">
        <f>IF($C96=7,SUM($J96+$K96),)</f>
        <v>0</v>
      </c>
      <c r="M96" s="115">
        <f>IF($C96=5,SUM($J96+$K96),)</f>
        <v>47</v>
      </c>
      <c r="N96" s="115">
        <f>IF($C96=3,SUM($J96+$K96),)</f>
        <v>0</v>
      </c>
      <c r="O96" s="115">
        <f>IF($C96=1,SUM($J96+$K96),)</f>
        <v>0</v>
      </c>
      <c r="P96" s="116">
        <f t="shared" si="1"/>
        <v>47</v>
      </c>
    </row>
    <row r="97" spans="1:16" x14ac:dyDescent="0.2">
      <c r="A97" s="43">
        <v>90</v>
      </c>
      <c r="B97" s="80" t="s">
        <v>7</v>
      </c>
      <c r="C97" s="80">
        <v>5</v>
      </c>
      <c r="D97" s="78" t="s">
        <v>273</v>
      </c>
      <c r="E97" s="79">
        <v>46</v>
      </c>
      <c r="F97" s="117"/>
      <c r="G97" s="111" t="s">
        <v>28</v>
      </c>
      <c r="H97" s="112"/>
      <c r="I97" s="113"/>
      <c r="J97" s="114">
        <v>0</v>
      </c>
      <c r="K97" s="99">
        <v>47</v>
      </c>
      <c r="L97" s="115">
        <f>IF($C97=7,SUM($J97+$K97),)</f>
        <v>0</v>
      </c>
      <c r="M97" s="115">
        <f>IF($C97=5,SUM($J97+$K97),)</f>
        <v>47</v>
      </c>
      <c r="N97" s="115">
        <f>IF($C97=3,SUM($J97+$K97),)</f>
        <v>0</v>
      </c>
      <c r="O97" s="115">
        <f>IF($C97=1,SUM($J97+$K97),)</f>
        <v>0</v>
      </c>
      <c r="P97" s="116">
        <f t="shared" si="1"/>
        <v>47</v>
      </c>
    </row>
    <row r="98" spans="1:16" x14ac:dyDescent="0.2">
      <c r="A98" s="43">
        <v>91</v>
      </c>
      <c r="B98" s="80" t="s">
        <v>7</v>
      </c>
      <c r="C98" s="80">
        <v>5</v>
      </c>
      <c r="D98" s="78" t="s">
        <v>273</v>
      </c>
      <c r="E98" s="79">
        <v>48</v>
      </c>
      <c r="F98" s="117"/>
      <c r="G98" s="111" t="s">
        <v>28</v>
      </c>
      <c r="H98" s="112"/>
      <c r="I98" s="113"/>
      <c r="J98" s="114">
        <v>0</v>
      </c>
      <c r="K98" s="99">
        <v>45</v>
      </c>
      <c r="L98" s="115">
        <f>IF($C98=7,SUM($J98+$K98),)</f>
        <v>0</v>
      </c>
      <c r="M98" s="115">
        <f>IF($C98=5,SUM($J98+$K98),)</f>
        <v>45</v>
      </c>
      <c r="N98" s="115">
        <f>IF($C98=3,SUM($J98+$K98),)</f>
        <v>0</v>
      </c>
      <c r="O98" s="115">
        <f>IF($C98=1,SUM($J98+$K98),)</f>
        <v>0</v>
      </c>
      <c r="P98" s="116">
        <f t="shared" si="1"/>
        <v>45</v>
      </c>
    </row>
    <row r="99" spans="1:16" x14ac:dyDescent="0.2">
      <c r="A99" s="43">
        <v>92</v>
      </c>
      <c r="B99" s="80" t="s">
        <v>7</v>
      </c>
      <c r="C99" s="80">
        <v>5</v>
      </c>
      <c r="D99" s="78" t="s">
        <v>273</v>
      </c>
      <c r="E99" s="79">
        <v>50</v>
      </c>
      <c r="F99" s="117"/>
      <c r="G99" s="111" t="s">
        <v>28</v>
      </c>
      <c r="H99" s="112"/>
      <c r="I99" s="113"/>
      <c r="J99" s="114">
        <v>0</v>
      </c>
      <c r="K99" s="99">
        <v>288</v>
      </c>
      <c r="L99" s="115">
        <f>IF($C99=7,SUM($J99+$K99),)</f>
        <v>0</v>
      </c>
      <c r="M99" s="115">
        <f>IF($C99=5,SUM($J99+$K99),)</f>
        <v>288</v>
      </c>
      <c r="N99" s="115">
        <f>IF($C99=3,SUM($J99+$K99),)</f>
        <v>0</v>
      </c>
      <c r="O99" s="115">
        <f>IF($C99=1,SUM($J99+$K99),)</f>
        <v>0</v>
      </c>
      <c r="P99" s="116">
        <f t="shared" si="1"/>
        <v>288</v>
      </c>
    </row>
    <row r="100" spans="1:16" x14ac:dyDescent="0.2">
      <c r="A100" s="43">
        <v>93</v>
      </c>
      <c r="B100" s="80" t="s">
        <v>7</v>
      </c>
      <c r="C100" s="80">
        <v>5</v>
      </c>
      <c r="D100" s="78" t="s">
        <v>273</v>
      </c>
      <c r="E100" s="79">
        <v>69</v>
      </c>
      <c r="F100" s="117"/>
      <c r="G100" s="111" t="s">
        <v>28</v>
      </c>
      <c r="H100" s="112">
        <v>29</v>
      </c>
      <c r="I100" s="119">
        <v>6</v>
      </c>
      <c r="J100" s="114">
        <v>172</v>
      </c>
      <c r="K100" s="99">
        <v>106</v>
      </c>
      <c r="L100" s="115">
        <f>IF($C100=7,SUM($J100+$K100),)</f>
        <v>0</v>
      </c>
      <c r="M100" s="115">
        <f>IF($C100=5,SUM($J100+$K100),)</f>
        <v>278</v>
      </c>
      <c r="N100" s="115">
        <f>IF($C100=3,SUM($J100+$K100),)</f>
        <v>0</v>
      </c>
      <c r="O100" s="115">
        <f>IF($C100=1,SUM($J100+$K100),)</f>
        <v>0</v>
      </c>
      <c r="P100" s="116">
        <f t="shared" si="1"/>
        <v>278</v>
      </c>
    </row>
    <row r="101" spans="1:16" x14ac:dyDescent="0.2">
      <c r="A101" s="43">
        <v>94</v>
      </c>
      <c r="B101" s="80" t="s">
        <v>7</v>
      </c>
      <c r="C101" s="80">
        <v>5</v>
      </c>
      <c r="D101" s="78" t="s">
        <v>282</v>
      </c>
      <c r="E101" s="79">
        <v>4</v>
      </c>
      <c r="F101" s="117"/>
      <c r="G101" s="111" t="s">
        <v>28</v>
      </c>
      <c r="H101" s="112">
        <v>30</v>
      </c>
      <c r="I101" s="113" t="s">
        <v>283</v>
      </c>
      <c r="J101" s="114">
        <v>812</v>
      </c>
      <c r="K101" s="99">
        <v>256</v>
      </c>
      <c r="L101" s="115">
        <f>IF($C101=7,SUM($J101+$K101),)</f>
        <v>0</v>
      </c>
      <c r="M101" s="115">
        <f>IF($C101=5,SUM($J101+$K101),)</f>
        <v>1068</v>
      </c>
      <c r="N101" s="115">
        <f>IF($C101=3,SUM($J101+$K101),)</f>
        <v>0</v>
      </c>
      <c r="O101" s="115">
        <f>IF($C101=1,SUM($J101+$K101),)</f>
        <v>0</v>
      </c>
      <c r="P101" s="116">
        <f t="shared" si="1"/>
        <v>1068</v>
      </c>
    </row>
    <row r="102" spans="1:16" ht="22.5" x14ac:dyDescent="0.2">
      <c r="A102" s="43">
        <v>95</v>
      </c>
      <c r="B102" s="80" t="s">
        <v>7</v>
      </c>
      <c r="C102" s="80">
        <v>5</v>
      </c>
      <c r="D102" s="78" t="s">
        <v>284</v>
      </c>
      <c r="E102" s="79">
        <v>4</v>
      </c>
      <c r="F102" s="117"/>
      <c r="G102" s="111" t="s">
        <v>28</v>
      </c>
      <c r="H102" s="112">
        <v>7</v>
      </c>
      <c r="I102" s="119" t="s">
        <v>285</v>
      </c>
      <c r="J102" s="114">
        <v>906</v>
      </c>
      <c r="K102" s="99">
        <v>0</v>
      </c>
      <c r="L102" s="115">
        <f>IF($C102=7,SUM($J102+$K102),)</f>
        <v>0</v>
      </c>
      <c r="M102" s="115">
        <f>IF($C102=5,SUM($J102+$K102),)</f>
        <v>906</v>
      </c>
      <c r="N102" s="115">
        <f>IF($C102=3,SUM($J102+$K102),)</f>
        <v>0</v>
      </c>
      <c r="O102" s="115">
        <f>IF($C102=1,SUM($J102+$K102),)</f>
        <v>0</v>
      </c>
      <c r="P102" s="116">
        <f t="shared" si="1"/>
        <v>906</v>
      </c>
    </row>
    <row r="103" spans="1:16" ht="22.5" x14ac:dyDescent="0.2">
      <c r="A103" s="43">
        <v>96</v>
      </c>
      <c r="B103" s="80" t="s">
        <v>7</v>
      </c>
      <c r="C103" s="80">
        <v>5</v>
      </c>
      <c r="D103" s="78" t="s">
        <v>284</v>
      </c>
      <c r="E103" s="79">
        <v>6</v>
      </c>
      <c r="F103" s="117"/>
      <c r="G103" s="111" t="s">
        <v>28</v>
      </c>
      <c r="H103" s="112">
        <v>7</v>
      </c>
      <c r="I103" s="119" t="s">
        <v>286</v>
      </c>
      <c r="J103" s="114">
        <v>657</v>
      </c>
      <c r="K103" s="114">
        <v>50</v>
      </c>
      <c r="L103" s="115">
        <f>IF($C103=7,SUM($J103+$K103),)</f>
        <v>0</v>
      </c>
      <c r="M103" s="115">
        <f>IF($C103=5,SUM($J103+$K103),)</f>
        <v>707</v>
      </c>
      <c r="N103" s="115">
        <f>IF($C103=3,SUM($J103+$K103),)</f>
        <v>0</v>
      </c>
      <c r="O103" s="115">
        <f>IF($C103=1,SUM($J103+$K103),)</f>
        <v>0</v>
      </c>
      <c r="P103" s="116">
        <f t="shared" si="1"/>
        <v>707</v>
      </c>
    </row>
  </sheetData>
  <mergeCells count="3">
    <mergeCell ref="K1:M1"/>
    <mergeCell ref="A3:M3"/>
    <mergeCell ref="E5:F5"/>
  </mergeCells>
  <conditionalFormatting sqref="P8:P103">
    <cfRule type="cellIs" dxfId="8" priority="1" operator="greaterThan">
      <formula>8000</formula>
    </cfRule>
    <cfRule type="cellIs" dxfId="7" priority="2" operator="between">
      <formula>1000</formula>
      <formula>8001</formula>
    </cfRule>
    <cfRule type="cellIs" dxfId="6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scale="82" orientation="landscape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1"/>
  <sheetViews>
    <sheetView tabSelected="1" view="pageLayout" zoomScaleNormal="100" workbookViewId="0">
      <selection activeCell="R6" sqref="R6"/>
    </sheetView>
  </sheetViews>
  <sheetFormatPr defaultRowHeight="12.75" x14ac:dyDescent="0.2"/>
  <cols>
    <col min="1" max="1" width="4.85546875" customWidth="1"/>
    <col min="7" max="7" width="12.28515625" customWidth="1"/>
    <col min="8" max="8" width="7.5703125" customWidth="1"/>
    <col min="9" max="9" width="10.42578125" customWidth="1"/>
  </cols>
  <sheetData>
    <row r="1" spans="1:16" x14ac:dyDescent="0.2">
      <c r="K1" s="17" t="s">
        <v>337</v>
      </c>
      <c r="L1" s="17"/>
      <c r="M1" s="17"/>
    </row>
    <row r="4" spans="1:16" x14ac:dyDescent="0.2">
      <c r="A4" s="18" t="s">
        <v>289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6" x14ac:dyDescent="0.2">
      <c r="A5" s="1"/>
      <c r="B5" s="4"/>
      <c r="C5" s="4"/>
      <c r="D5" s="4"/>
      <c r="E5" s="4"/>
      <c r="F5" s="4"/>
      <c r="G5" s="4"/>
      <c r="H5" s="1"/>
      <c r="I5" s="4"/>
      <c r="J5" s="2"/>
      <c r="K5" s="4"/>
      <c r="L5" s="4"/>
      <c r="M5" s="5"/>
    </row>
    <row r="6" spans="1:16" ht="71.25" x14ac:dyDescent="0.2">
      <c r="A6" s="81" t="s">
        <v>10</v>
      </c>
      <c r="B6" s="82" t="s">
        <v>351</v>
      </c>
      <c r="C6" s="135" t="s">
        <v>352</v>
      </c>
      <c r="D6" s="83" t="s">
        <v>0</v>
      </c>
      <c r="E6" s="22" t="s">
        <v>1</v>
      </c>
      <c r="F6" s="22"/>
      <c r="G6" s="84" t="s">
        <v>2</v>
      </c>
      <c r="H6" s="85" t="s">
        <v>3</v>
      </c>
      <c r="I6" s="123" t="s">
        <v>4</v>
      </c>
      <c r="J6" s="26" t="s">
        <v>341</v>
      </c>
      <c r="K6" s="87" t="s">
        <v>342</v>
      </c>
      <c r="L6" s="28" t="s">
        <v>287</v>
      </c>
      <c r="M6" s="28" t="s">
        <v>288</v>
      </c>
      <c r="N6" s="28" t="s">
        <v>343</v>
      </c>
      <c r="O6" s="28" t="s">
        <v>344</v>
      </c>
      <c r="P6" s="29" t="s">
        <v>350</v>
      </c>
    </row>
    <row r="7" spans="1:16" x14ac:dyDescent="0.2">
      <c r="A7" s="88">
        <v>1</v>
      </c>
      <c r="B7" s="89">
        <v>2</v>
      </c>
      <c r="C7" s="32">
        <v>3</v>
      </c>
      <c r="D7" s="109">
        <v>4</v>
      </c>
      <c r="E7" s="88">
        <v>5</v>
      </c>
      <c r="F7" s="88">
        <v>6</v>
      </c>
      <c r="G7" s="108">
        <v>7</v>
      </c>
      <c r="H7" s="90">
        <v>8</v>
      </c>
      <c r="I7" s="124" t="s">
        <v>11</v>
      </c>
      <c r="J7" s="37">
        <v>10</v>
      </c>
      <c r="K7" s="91">
        <v>11</v>
      </c>
      <c r="L7" s="37">
        <v>12</v>
      </c>
      <c r="M7" s="91">
        <v>13</v>
      </c>
      <c r="N7" s="37">
        <v>14</v>
      </c>
      <c r="O7" s="91">
        <v>15</v>
      </c>
      <c r="P7" s="37">
        <v>16</v>
      </c>
    </row>
    <row r="8" spans="1:16" x14ac:dyDescent="0.2">
      <c r="A8" s="88"/>
      <c r="B8" s="89"/>
      <c r="C8" s="32"/>
      <c r="D8" s="110" t="s">
        <v>5</v>
      </c>
      <c r="E8" s="93"/>
      <c r="F8" s="92"/>
      <c r="G8" s="108"/>
      <c r="H8" s="90"/>
      <c r="I8" s="124"/>
      <c r="J8" s="94">
        <f t="shared" ref="J8:P8" si="0">SUBTOTAL(9,J9:J6844)</f>
        <v>101573</v>
      </c>
      <c r="K8" s="94">
        <f t="shared" si="0"/>
        <v>11522</v>
      </c>
      <c r="L8" s="94">
        <f t="shared" si="0"/>
        <v>0</v>
      </c>
      <c r="M8" s="94">
        <f t="shared" si="0"/>
        <v>0</v>
      </c>
      <c r="N8" s="94">
        <f t="shared" si="0"/>
        <v>113095</v>
      </c>
      <c r="O8" s="94">
        <f t="shared" si="0"/>
        <v>0</v>
      </c>
      <c r="P8" s="94">
        <f t="shared" si="0"/>
        <v>113095</v>
      </c>
    </row>
    <row r="9" spans="1:16" ht="11.45" customHeight="1" x14ac:dyDescent="0.2">
      <c r="A9" s="43">
        <v>1</v>
      </c>
      <c r="B9" s="48" t="s">
        <v>290</v>
      </c>
      <c r="C9" s="48">
        <v>2</v>
      </c>
      <c r="D9" s="44" t="s">
        <v>291</v>
      </c>
      <c r="E9" s="54">
        <v>8</v>
      </c>
      <c r="F9" s="46"/>
      <c r="G9" s="125" t="s">
        <v>28</v>
      </c>
      <c r="H9" s="126">
        <v>12</v>
      </c>
      <c r="I9" s="127" t="s">
        <v>292</v>
      </c>
      <c r="J9" s="128">
        <v>2594</v>
      </c>
      <c r="K9" s="129">
        <v>200</v>
      </c>
      <c r="L9" s="55">
        <f>IF($C9=7,SUM($J9+$K9),)</f>
        <v>0</v>
      </c>
      <c r="M9" s="55">
        <f>IF($C9=5,SUM($J9+$K9),)</f>
        <v>0</v>
      </c>
      <c r="N9" s="55">
        <f>IF($C9=2,SUM($J9+$K9),)</f>
        <v>2794</v>
      </c>
      <c r="O9" s="55">
        <f>IF($C9=1,SUM($J9+$K9),)</f>
        <v>0</v>
      </c>
      <c r="P9" s="53">
        <f t="shared" ref="P9:P41" si="1">L9+M9+N9+O9</f>
        <v>2794</v>
      </c>
    </row>
    <row r="10" spans="1:16" ht="11.45" customHeight="1" x14ac:dyDescent="0.2">
      <c r="A10" s="43">
        <v>2</v>
      </c>
      <c r="B10" s="48" t="s">
        <v>290</v>
      </c>
      <c r="C10" s="48">
        <v>2</v>
      </c>
      <c r="D10" s="44" t="s">
        <v>291</v>
      </c>
      <c r="E10" s="54">
        <v>14</v>
      </c>
      <c r="F10" s="46">
        <v>16</v>
      </c>
      <c r="G10" s="125" t="s">
        <v>28</v>
      </c>
      <c r="H10" s="126">
        <v>12</v>
      </c>
      <c r="I10" s="130" t="s">
        <v>293</v>
      </c>
      <c r="J10" s="128">
        <v>5086</v>
      </c>
      <c r="K10" s="129">
        <v>697</v>
      </c>
      <c r="L10" s="55">
        <f>IF($C10=7,SUM($J10+$K10),)</f>
        <v>0</v>
      </c>
      <c r="M10" s="55">
        <f>IF($C10=5,SUM($J10+$K10),)</f>
        <v>0</v>
      </c>
      <c r="N10" s="55">
        <f>IF($C10=2,SUM($J10+$K10),)</f>
        <v>5783</v>
      </c>
      <c r="O10" s="55">
        <f>IF($C10=1,SUM($J10+$K10),)</f>
        <v>0</v>
      </c>
      <c r="P10" s="53">
        <f t="shared" si="1"/>
        <v>5783</v>
      </c>
    </row>
    <row r="11" spans="1:16" ht="11.45" customHeight="1" x14ac:dyDescent="0.2">
      <c r="A11" s="43">
        <v>3</v>
      </c>
      <c r="B11" s="48" t="s">
        <v>290</v>
      </c>
      <c r="C11" s="48">
        <v>2</v>
      </c>
      <c r="D11" s="44" t="s">
        <v>294</v>
      </c>
      <c r="E11" s="96">
        <v>1</v>
      </c>
      <c r="F11" s="46"/>
      <c r="G11" s="47" t="s">
        <v>28</v>
      </c>
      <c r="H11" s="48">
        <v>7</v>
      </c>
      <c r="I11" s="131" t="s">
        <v>295</v>
      </c>
      <c r="J11" s="128">
        <v>2993</v>
      </c>
      <c r="K11" s="129">
        <v>290</v>
      </c>
      <c r="L11" s="55">
        <f>IF($C11=7,SUM($J11+$K11),)</f>
        <v>0</v>
      </c>
      <c r="M11" s="55">
        <f>IF($C11=5,SUM($J11+$K11),)</f>
        <v>0</v>
      </c>
      <c r="N11" s="55">
        <f>IF($C11=2,SUM($J11+$K11),)</f>
        <v>3283</v>
      </c>
      <c r="O11" s="55">
        <f>IF($C11=1,SUM($J11+$K11),)</f>
        <v>0</v>
      </c>
      <c r="P11" s="53">
        <f t="shared" si="1"/>
        <v>3283</v>
      </c>
    </row>
    <row r="12" spans="1:16" ht="11.45" customHeight="1" x14ac:dyDescent="0.2">
      <c r="A12" s="43">
        <v>4</v>
      </c>
      <c r="B12" s="48" t="s">
        <v>290</v>
      </c>
      <c r="C12" s="48">
        <v>2</v>
      </c>
      <c r="D12" s="44" t="s">
        <v>294</v>
      </c>
      <c r="E12" s="54">
        <v>19</v>
      </c>
      <c r="F12" s="46"/>
      <c r="G12" s="47" t="s">
        <v>28</v>
      </c>
      <c r="H12" s="48">
        <v>8</v>
      </c>
      <c r="I12" s="65" t="s">
        <v>296</v>
      </c>
      <c r="J12" s="128">
        <v>11688</v>
      </c>
      <c r="K12" s="129">
        <v>0</v>
      </c>
      <c r="L12" s="55">
        <f>IF($C12=7,SUM($J12+$K12),)</f>
        <v>0</v>
      </c>
      <c r="M12" s="55">
        <f>IF($C12=5,SUM($J12+$K12),)</f>
        <v>0</v>
      </c>
      <c r="N12" s="55">
        <f>IF($C12=2,SUM($J12+$K12),)</f>
        <v>11688</v>
      </c>
      <c r="O12" s="55">
        <f>IF($C12=1,SUM($J12+$K12),)</f>
        <v>0</v>
      </c>
      <c r="P12" s="53">
        <f t="shared" si="1"/>
        <v>11688</v>
      </c>
    </row>
    <row r="13" spans="1:16" ht="11.45" customHeight="1" x14ac:dyDescent="0.2">
      <c r="A13" s="43">
        <v>5</v>
      </c>
      <c r="B13" s="48" t="s">
        <v>290</v>
      </c>
      <c r="C13" s="48">
        <v>2</v>
      </c>
      <c r="D13" s="132" t="s">
        <v>297</v>
      </c>
      <c r="E13" s="54"/>
      <c r="F13" s="46"/>
      <c r="G13" s="47" t="s">
        <v>28</v>
      </c>
      <c r="H13" s="126" t="s">
        <v>11</v>
      </c>
      <c r="I13" s="130" t="s">
        <v>298</v>
      </c>
      <c r="J13" s="128">
        <v>1572</v>
      </c>
      <c r="K13" s="129">
        <v>0</v>
      </c>
      <c r="L13" s="55">
        <f>IF($C13=7,SUM($J13+$K13),)</f>
        <v>0</v>
      </c>
      <c r="M13" s="55">
        <f>IF($C13=5,SUM($J13+$K13),)</f>
        <v>0</v>
      </c>
      <c r="N13" s="55">
        <f>IF($C13=2,SUM($J13+$K13),)</f>
        <v>1572</v>
      </c>
      <c r="O13" s="55">
        <f>IF($C13=1,SUM($J13+$K13),)</f>
        <v>0</v>
      </c>
      <c r="P13" s="133">
        <f t="shared" si="1"/>
        <v>1572</v>
      </c>
    </row>
    <row r="14" spans="1:16" ht="11.45" customHeight="1" x14ac:dyDescent="0.2">
      <c r="A14" s="43">
        <v>6</v>
      </c>
      <c r="B14" s="48" t="s">
        <v>290</v>
      </c>
      <c r="C14" s="48">
        <v>2</v>
      </c>
      <c r="D14" s="44" t="s">
        <v>299</v>
      </c>
      <c r="E14" s="54">
        <v>27</v>
      </c>
      <c r="F14" s="46"/>
      <c r="G14" s="47" t="s">
        <v>28</v>
      </c>
      <c r="H14" s="48">
        <v>2</v>
      </c>
      <c r="I14" s="131" t="s">
        <v>300</v>
      </c>
      <c r="J14" s="128">
        <v>262</v>
      </c>
      <c r="K14" s="129">
        <v>154</v>
      </c>
      <c r="L14" s="55">
        <f>IF($C14=7,SUM($J14+$K14),)</f>
        <v>0</v>
      </c>
      <c r="M14" s="55">
        <f>IF($C14=5,SUM($J14+$K14),)</f>
        <v>0</v>
      </c>
      <c r="N14" s="55">
        <f>IF($C14=2,SUM($J14+$K14),)</f>
        <v>416</v>
      </c>
      <c r="O14" s="55">
        <f>IF($C14=1,SUM($J14+$K14),)</f>
        <v>0</v>
      </c>
      <c r="P14" s="53">
        <f t="shared" si="1"/>
        <v>416</v>
      </c>
    </row>
    <row r="15" spans="1:16" ht="11.45" customHeight="1" x14ac:dyDescent="0.2">
      <c r="A15" s="43">
        <v>7</v>
      </c>
      <c r="B15" s="48" t="s">
        <v>290</v>
      </c>
      <c r="C15" s="48">
        <v>2</v>
      </c>
      <c r="D15" s="44" t="s">
        <v>301</v>
      </c>
      <c r="E15" s="54">
        <v>14</v>
      </c>
      <c r="F15" s="46"/>
      <c r="G15" s="125" t="s">
        <v>28</v>
      </c>
      <c r="H15" s="97">
        <v>5</v>
      </c>
      <c r="I15" s="65" t="s">
        <v>302</v>
      </c>
      <c r="J15" s="128">
        <v>2946</v>
      </c>
      <c r="K15" s="128">
        <v>118</v>
      </c>
      <c r="L15" s="55">
        <f>IF($C15=7,SUM($J15+$K15),)</f>
        <v>0</v>
      </c>
      <c r="M15" s="55">
        <f>IF($C15=5,SUM($J15+$K15),)</f>
        <v>0</v>
      </c>
      <c r="N15" s="55">
        <f>IF($C15=2,SUM($J15+$K15),)</f>
        <v>3064</v>
      </c>
      <c r="O15" s="55">
        <f>IF($C15=1,SUM($J15+$K15),)</f>
        <v>0</v>
      </c>
      <c r="P15" s="53">
        <f t="shared" si="1"/>
        <v>3064</v>
      </c>
    </row>
    <row r="16" spans="1:16" ht="11.45" customHeight="1" x14ac:dyDescent="0.2">
      <c r="A16" s="43">
        <v>8</v>
      </c>
      <c r="B16" s="48" t="s">
        <v>290</v>
      </c>
      <c r="C16" s="48">
        <v>2</v>
      </c>
      <c r="D16" s="44" t="s">
        <v>301</v>
      </c>
      <c r="E16" s="54">
        <v>51</v>
      </c>
      <c r="F16" s="46"/>
      <c r="G16" s="125" t="s">
        <v>28</v>
      </c>
      <c r="H16" s="126">
        <v>15</v>
      </c>
      <c r="I16" s="127" t="s">
        <v>303</v>
      </c>
      <c r="J16" s="128">
        <v>0</v>
      </c>
      <c r="K16" s="129">
        <v>861</v>
      </c>
      <c r="L16" s="55">
        <f>IF($C16=7,SUM($J16+$K16),)</f>
        <v>0</v>
      </c>
      <c r="M16" s="55">
        <f>IF($C16=5,SUM($J16+$K16),)</f>
        <v>0</v>
      </c>
      <c r="N16" s="55">
        <f>IF($C16=2,SUM($J16+$K16),)</f>
        <v>861</v>
      </c>
      <c r="O16" s="55">
        <f>IF($C16=1,SUM($J16+$K16),)</f>
        <v>0</v>
      </c>
      <c r="P16" s="53">
        <f t="shared" si="1"/>
        <v>861</v>
      </c>
    </row>
    <row r="17" spans="1:16" ht="11.45" customHeight="1" x14ac:dyDescent="0.2">
      <c r="A17" s="43">
        <v>9</v>
      </c>
      <c r="B17" s="48" t="s">
        <v>290</v>
      </c>
      <c r="C17" s="48">
        <v>2</v>
      </c>
      <c r="D17" s="44" t="s">
        <v>304</v>
      </c>
      <c r="E17" s="95">
        <v>13</v>
      </c>
      <c r="F17" s="46"/>
      <c r="G17" s="47" t="s">
        <v>28</v>
      </c>
      <c r="H17" s="48">
        <v>1</v>
      </c>
      <c r="I17" s="65" t="s">
        <v>305</v>
      </c>
      <c r="J17" s="128">
        <v>8410</v>
      </c>
      <c r="K17" s="129">
        <v>1380</v>
      </c>
      <c r="L17" s="55">
        <f>IF($C17=7,SUM($J17+$K17),)</f>
        <v>0</v>
      </c>
      <c r="M17" s="55">
        <f>IF($C17=5,SUM($J17+$K17),)</f>
        <v>0</v>
      </c>
      <c r="N17" s="55">
        <f>IF($C17=2,SUM($J17+$K17),)</f>
        <v>9790</v>
      </c>
      <c r="O17" s="55">
        <f>IF($C17=1,SUM($J17+$K17),)</f>
        <v>0</v>
      </c>
      <c r="P17" s="53">
        <f t="shared" si="1"/>
        <v>9790</v>
      </c>
    </row>
    <row r="18" spans="1:16" ht="11.45" customHeight="1" x14ac:dyDescent="0.2">
      <c r="A18" s="43">
        <v>10</v>
      </c>
      <c r="B18" s="48" t="s">
        <v>290</v>
      </c>
      <c r="C18" s="48">
        <v>2</v>
      </c>
      <c r="D18" s="44" t="s">
        <v>304</v>
      </c>
      <c r="E18" s="54">
        <v>22</v>
      </c>
      <c r="F18" s="46"/>
      <c r="G18" s="47" t="s">
        <v>28</v>
      </c>
      <c r="H18" s="48"/>
      <c r="I18" s="65"/>
      <c r="J18" s="128"/>
      <c r="K18" s="129">
        <v>441</v>
      </c>
      <c r="L18" s="55">
        <f>IF($C18=7,SUM($J18+$K18),)</f>
        <v>0</v>
      </c>
      <c r="M18" s="55">
        <f>IF($C18=5,SUM($J18+$K18),)</f>
        <v>0</v>
      </c>
      <c r="N18" s="55">
        <f>IF($C18=2,SUM($J18+$K18),)</f>
        <v>441</v>
      </c>
      <c r="O18" s="55">
        <f>IF($C18=1,SUM($J18+$K18),)</f>
        <v>0</v>
      </c>
      <c r="P18" s="53">
        <f t="shared" si="1"/>
        <v>441</v>
      </c>
    </row>
    <row r="19" spans="1:16" ht="11.45" customHeight="1" x14ac:dyDescent="0.2">
      <c r="A19" s="43">
        <v>11</v>
      </c>
      <c r="B19" s="48" t="s">
        <v>290</v>
      </c>
      <c r="C19" s="48">
        <v>2</v>
      </c>
      <c r="D19" s="44" t="s">
        <v>304</v>
      </c>
      <c r="E19" s="54">
        <v>39</v>
      </c>
      <c r="F19" s="46"/>
      <c r="G19" s="47" t="s">
        <v>28</v>
      </c>
      <c r="H19" s="48">
        <v>1</v>
      </c>
      <c r="I19" s="65" t="s">
        <v>306</v>
      </c>
      <c r="J19" s="128">
        <v>5496</v>
      </c>
      <c r="K19" s="129">
        <v>835</v>
      </c>
      <c r="L19" s="55">
        <f>IF($C19=7,SUM($J19+$K19),)</f>
        <v>0</v>
      </c>
      <c r="M19" s="55">
        <f>IF($C19=5,SUM($J19+$K19),)</f>
        <v>0</v>
      </c>
      <c r="N19" s="55">
        <f>IF($C19=2,SUM($J19+$K19),)</f>
        <v>6331</v>
      </c>
      <c r="O19" s="55">
        <f>IF($C19=1,SUM($J19+$K19),)</f>
        <v>0</v>
      </c>
      <c r="P19" s="53">
        <f t="shared" si="1"/>
        <v>6331</v>
      </c>
    </row>
    <row r="20" spans="1:16" ht="11.45" customHeight="1" x14ac:dyDescent="0.2">
      <c r="A20" s="43">
        <v>12</v>
      </c>
      <c r="B20" s="48" t="s">
        <v>290</v>
      </c>
      <c r="C20" s="48">
        <v>2</v>
      </c>
      <c r="D20" s="44" t="s">
        <v>307</v>
      </c>
      <c r="E20" s="54">
        <v>32</v>
      </c>
      <c r="F20" s="46"/>
      <c r="G20" s="125" t="s">
        <v>28</v>
      </c>
      <c r="H20" s="126">
        <v>21</v>
      </c>
      <c r="I20" s="130" t="s">
        <v>17</v>
      </c>
      <c r="J20" s="128">
        <v>448</v>
      </c>
      <c r="K20" s="129">
        <v>94</v>
      </c>
      <c r="L20" s="55">
        <f>IF($C20=7,SUM($J20+$K20),)</f>
        <v>0</v>
      </c>
      <c r="M20" s="55">
        <f>IF($C20=5,SUM($J20+$K20),)</f>
        <v>0</v>
      </c>
      <c r="N20" s="55">
        <f>IF($C20=2,SUM($J20+$K20),)</f>
        <v>542</v>
      </c>
      <c r="O20" s="55">
        <f>IF($C20=1,SUM($J20+$K20),)</f>
        <v>0</v>
      </c>
      <c r="P20" s="53">
        <f t="shared" si="1"/>
        <v>542</v>
      </c>
    </row>
    <row r="21" spans="1:16" ht="11.45" customHeight="1" x14ac:dyDescent="0.2">
      <c r="A21" s="43">
        <v>13</v>
      </c>
      <c r="B21" s="48" t="s">
        <v>290</v>
      </c>
      <c r="C21" s="48">
        <v>2</v>
      </c>
      <c r="D21" s="44" t="s">
        <v>307</v>
      </c>
      <c r="E21" s="54">
        <v>34</v>
      </c>
      <c r="F21" s="46" t="s">
        <v>308</v>
      </c>
      <c r="G21" s="125" t="s">
        <v>28</v>
      </c>
      <c r="H21" s="126">
        <v>21</v>
      </c>
      <c r="I21" s="65">
        <v>14</v>
      </c>
      <c r="J21" s="128">
        <v>865</v>
      </c>
      <c r="K21" s="128">
        <v>143</v>
      </c>
      <c r="L21" s="55">
        <f>IF($C21=7,SUM($J21+$K21),)</f>
        <v>0</v>
      </c>
      <c r="M21" s="55">
        <f>IF($C21=5,SUM($J21+$K21),)</f>
        <v>0</v>
      </c>
      <c r="N21" s="55">
        <f>IF($C21=2,SUM($J21+$K21),)</f>
        <v>1008</v>
      </c>
      <c r="O21" s="55">
        <f>IF($C21=1,SUM($J21+$K21),)</f>
        <v>0</v>
      </c>
      <c r="P21" s="53">
        <f t="shared" si="1"/>
        <v>1008</v>
      </c>
    </row>
    <row r="22" spans="1:16" ht="11.45" customHeight="1" x14ac:dyDescent="0.2">
      <c r="A22" s="43">
        <v>14</v>
      </c>
      <c r="B22" s="48" t="s">
        <v>290</v>
      </c>
      <c r="C22" s="48">
        <v>2</v>
      </c>
      <c r="D22" s="44" t="s">
        <v>307</v>
      </c>
      <c r="E22" s="54">
        <v>38</v>
      </c>
      <c r="F22" s="46"/>
      <c r="G22" s="125" t="s">
        <v>28</v>
      </c>
      <c r="H22" s="126">
        <v>21</v>
      </c>
      <c r="I22" s="130" t="s">
        <v>20</v>
      </c>
      <c r="J22" s="128">
        <v>264</v>
      </c>
      <c r="K22" s="129">
        <v>77</v>
      </c>
      <c r="L22" s="55">
        <f>IF($C22=7,SUM($J22+$K22),)</f>
        <v>0</v>
      </c>
      <c r="M22" s="55">
        <f>IF($C22=5,SUM($J22+$K22),)</f>
        <v>0</v>
      </c>
      <c r="N22" s="55">
        <f>IF($C22=2,SUM($J22+$K22),)</f>
        <v>341</v>
      </c>
      <c r="O22" s="55">
        <f>IF($C22=1,SUM($J22+$K22),)</f>
        <v>0</v>
      </c>
      <c r="P22" s="53">
        <f t="shared" si="1"/>
        <v>341</v>
      </c>
    </row>
    <row r="23" spans="1:16" ht="11.45" customHeight="1" x14ac:dyDescent="0.2">
      <c r="A23" s="43">
        <v>15</v>
      </c>
      <c r="B23" s="48" t="s">
        <v>290</v>
      </c>
      <c r="C23" s="48">
        <v>2</v>
      </c>
      <c r="D23" s="44" t="s">
        <v>307</v>
      </c>
      <c r="E23" s="54">
        <v>40</v>
      </c>
      <c r="F23" s="46"/>
      <c r="G23" s="125" t="s">
        <v>28</v>
      </c>
      <c r="H23" s="126">
        <v>21</v>
      </c>
      <c r="I23" s="130" t="s">
        <v>8</v>
      </c>
      <c r="J23" s="128">
        <v>1334</v>
      </c>
      <c r="K23" s="129">
        <v>211</v>
      </c>
      <c r="L23" s="55">
        <f>IF($C23=7,SUM($J23+$K23),)</f>
        <v>0</v>
      </c>
      <c r="M23" s="55">
        <f>IF($C23=5,SUM($J23+$K23),)</f>
        <v>0</v>
      </c>
      <c r="N23" s="55">
        <f>IF($C23=2,SUM($J23+$K23),)</f>
        <v>1545</v>
      </c>
      <c r="O23" s="55">
        <f>IF($C23=1,SUM($J23+$K23),)</f>
        <v>0</v>
      </c>
      <c r="P23" s="53">
        <f t="shared" si="1"/>
        <v>1545</v>
      </c>
    </row>
    <row r="24" spans="1:16" ht="11.45" customHeight="1" x14ac:dyDescent="0.2">
      <c r="A24" s="43">
        <v>16</v>
      </c>
      <c r="B24" s="48" t="s">
        <v>290</v>
      </c>
      <c r="C24" s="48">
        <v>2</v>
      </c>
      <c r="D24" s="44" t="s">
        <v>12</v>
      </c>
      <c r="E24" s="54">
        <v>21</v>
      </c>
      <c r="F24" s="46"/>
      <c r="G24" s="125" t="s">
        <v>28</v>
      </c>
      <c r="H24" s="126">
        <v>6</v>
      </c>
      <c r="I24" s="130" t="s">
        <v>309</v>
      </c>
      <c r="J24" s="128">
        <v>251</v>
      </c>
      <c r="K24" s="129">
        <v>136</v>
      </c>
      <c r="L24" s="55">
        <f>IF($C24=7,SUM($J24+$K24),)</f>
        <v>0</v>
      </c>
      <c r="M24" s="55">
        <f>IF($C24=5,SUM($J24+$K24),)</f>
        <v>0</v>
      </c>
      <c r="N24" s="55">
        <f>IF($C24=2,SUM($J24+$K24),)</f>
        <v>387</v>
      </c>
      <c r="O24" s="55">
        <f>IF($C24=1,SUM($J24+$K24),)</f>
        <v>0</v>
      </c>
      <c r="P24" s="53">
        <f t="shared" si="1"/>
        <v>387</v>
      </c>
    </row>
    <row r="25" spans="1:16" ht="11.45" customHeight="1" x14ac:dyDescent="0.2">
      <c r="A25" s="43">
        <v>17</v>
      </c>
      <c r="B25" s="48" t="s">
        <v>290</v>
      </c>
      <c r="C25" s="48">
        <v>2</v>
      </c>
      <c r="D25" s="44" t="s">
        <v>12</v>
      </c>
      <c r="E25" s="54">
        <v>27</v>
      </c>
      <c r="F25" s="46"/>
      <c r="G25" s="125" t="s">
        <v>28</v>
      </c>
      <c r="H25" s="126">
        <v>8</v>
      </c>
      <c r="I25" s="130" t="s">
        <v>310</v>
      </c>
      <c r="J25" s="128">
        <v>1734</v>
      </c>
      <c r="K25" s="129">
        <v>240</v>
      </c>
      <c r="L25" s="55">
        <f>IF($C25=7,SUM($J25+$K25),)</f>
        <v>0</v>
      </c>
      <c r="M25" s="55">
        <f>IF($C25=5,SUM($J25+$K25),)</f>
        <v>0</v>
      </c>
      <c r="N25" s="55">
        <f>IF($C25=2,SUM($J25+$K25),)</f>
        <v>1974</v>
      </c>
      <c r="O25" s="55">
        <f>IF($C25=1,SUM($J25+$K25),)</f>
        <v>0</v>
      </c>
      <c r="P25" s="53">
        <f t="shared" si="1"/>
        <v>1974</v>
      </c>
    </row>
    <row r="26" spans="1:16" ht="11.45" customHeight="1" x14ac:dyDescent="0.2">
      <c r="A26" s="43">
        <v>18</v>
      </c>
      <c r="B26" s="48" t="s">
        <v>290</v>
      </c>
      <c r="C26" s="48">
        <v>2</v>
      </c>
      <c r="D26" s="44" t="s">
        <v>311</v>
      </c>
      <c r="E26" s="54">
        <v>6</v>
      </c>
      <c r="F26" s="46"/>
      <c r="G26" s="47" t="s">
        <v>28</v>
      </c>
      <c r="H26" s="48">
        <v>4</v>
      </c>
      <c r="I26" s="131" t="s">
        <v>312</v>
      </c>
      <c r="J26" s="128">
        <v>163</v>
      </c>
      <c r="K26" s="129"/>
      <c r="L26" s="55">
        <f>IF($C26=7,SUM($J26+$K26),)</f>
        <v>0</v>
      </c>
      <c r="M26" s="55">
        <f>IF($C26=5,SUM($J26+$K26),)</f>
        <v>0</v>
      </c>
      <c r="N26" s="55">
        <f>IF($C26=2,SUM($J26+$K26),)</f>
        <v>163</v>
      </c>
      <c r="O26" s="55">
        <f>IF($C26=1,SUM($J26+$K26),)</f>
        <v>0</v>
      </c>
      <c r="P26" s="53">
        <f t="shared" si="1"/>
        <v>163</v>
      </c>
    </row>
    <row r="27" spans="1:16" ht="11.45" customHeight="1" x14ac:dyDescent="0.2">
      <c r="A27" s="43">
        <v>19</v>
      </c>
      <c r="B27" s="48" t="s">
        <v>290</v>
      </c>
      <c r="C27" s="48">
        <v>2</v>
      </c>
      <c r="D27" s="44" t="s">
        <v>311</v>
      </c>
      <c r="E27" s="54">
        <v>15</v>
      </c>
      <c r="F27" s="61" t="s">
        <v>6</v>
      </c>
      <c r="G27" s="125" t="s">
        <v>28</v>
      </c>
      <c r="H27" s="126">
        <v>4</v>
      </c>
      <c r="I27" s="130" t="s">
        <v>313</v>
      </c>
      <c r="J27" s="128">
        <v>2905</v>
      </c>
      <c r="K27" s="129">
        <v>0</v>
      </c>
      <c r="L27" s="55">
        <f>IF($C27=7,SUM($J27+$K27),)</f>
        <v>0</v>
      </c>
      <c r="M27" s="55">
        <f>IF($C27=5,SUM($J27+$K27),)</f>
        <v>0</v>
      </c>
      <c r="N27" s="55">
        <f>IF($C27=2,SUM($J27+$K27),)</f>
        <v>2905</v>
      </c>
      <c r="O27" s="55">
        <f>IF($C27=1,SUM($J27+$K27),)</f>
        <v>0</v>
      </c>
      <c r="P27" s="53">
        <f t="shared" si="1"/>
        <v>2905</v>
      </c>
    </row>
    <row r="28" spans="1:16" ht="11.45" customHeight="1" x14ac:dyDescent="0.2">
      <c r="A28" s="43">
        <v>20</v>
      </c>
      <c r="B28" s="48" t="s">
        <v>290</v>
      </c>
      <c r="C28" s="48">
        <v>2</v>
      </c>
      <c r="D28" s="44" t="s">
        <v>314</v>
      </c>
      <c r="E28" s="54">
        <v>1</v>
      </c>
      <c r="F28" s="46">
        <v>3</v>
      </c>
      <c r="G28" s="47" t="s">
        <v>28</v>
      </c>
      <c r="H28" s="48">
        <v>7</v>
      </c>
      <c r="I28" s="134" t="s">
        <v>315</v>
      </c>
      <c r="J28" s="128">
        <v>8439</v>
      </c>
      <c r="K28" s="129">
        <v>1582</v>
      </c>
      <c r="L28" s="55">
        <f>IF($C28=7,SUM($J28+$K28),)</f>
        <v>0</v>
      </c>
      <c r="M28" s="55">
        <f>IF($C28=5,SUM($J28+$K28),)</f>
        <v>0</v>
      </c>
      <c r="N28" s="55">
        <f>IF($C28=2,SUM($J28+$K28),)</f>
        <v>10021</v>
      </c>
      <c r="O28" s="55">
        <f>IF($C28=1,SUM($J28+$K28),)</f>
        <v>0</v>
      </c>
      <c r="P28" s="53">
        <f t="shared" si="1"/>
        <v>10021</v>
      </c>
    </row>
    <row r="29" spans="1:16" ht="11.45" customHeight="1" x14ac:dyDescent="0.2">
      <c r="A29" s="43">
        <v>21</v>
      </c>
      <c r="B29" s="48" t="s">
        <v>290</v>
      </c>
      <c r="C29" s="48">
        <v>2</v>
      </c>
      <c r="D29" s="44" t="s">
        <v>13</v>
      </c>
      <c r="E29" s="54">
        <v>10</v>
      </c>
      <c r="F29" s="46"/>
      <c r="G29" s="47" t="s">
        <v>28</v>
      </c>
      <c r="H29" s="48">
        <v>21</v>
      </c>
      <c r="I29" s="131" t="s">
        <v>316</v>
      </c>
      <c r="J29" s="128">
        <v>0</v>
      </c>
      <c r="K29" s="129">
        <v>131</v>
      </c>
      <c r="L29" s="55">
        <f>IF($C29=7,SUM($J29+$K29),)</f>
        <v>0</v>
      </c>
      <c r="M29" s="55">
        <f>IF($C29=5,SUM($J29+$K29),)</f>
        <v>0</v>
      </c>
      <c r="N29" s="55">
        <f>IF($C29=2,SUM($J29+$K29),)</f>
        <v>131</v>
      </c>
      <c r="O29" s="55">
        <f>IF($C29=1,SUM($J29+$K29),)</f>
        <v>0</v>
      </c>
      <c r="P29" s="53">
        <f t="shared" si="1"/>
        <v>131</v>
      </c>
    </row>
    <row r="30" spans="1:16" ht="11.45" customHeight="1" x14ac:dyDescent="0.2">
      <c r="A30" s="43">
        <v>22</v>
      </c>
      <c r="B30" s="48" t="s">
        <v>290</v>
      </c>
      <c r="C30" s="48">
        <v>2</v>
      </c>
      <c r="D30" s="44" t="s">
        <v>317</v>
      </c>
      <c r="E30" s="95">
        <v>2</v>
      </c>
      <c r="F30" s="46"/>
      <c r="G30" s="47" t="s">
        <v>28</v>
      </c>
      <c r="H30" s="48">
        <v>5</v>
      </c>
      <c r="I30" s="131" t="s">
        <v>318</v>
      </c>
      <c r="J30" s="128">
        <v>3352</v>
      </c>
      <c r="K30" s="129">
        <v>0</v>
      </c>
      <c r="L30" s="55">
        <f>IF($C30=7,SUM($J30+$K30),)</f>
        <v>0</v>
      </c>
      <c r="M30" s="55">
        <f>IF($C30=5,SUM($J30+$K30),)</f>
        <v>0</v>
      </c>
      <c r="N30" s="55">
        <f>IF($C30=2,SUM($J30+$K30),)</f>
        <v>3352</v>
      </c>
      <c r="O30" s="55">
        <f>IF($C30=1,SUM($J30+$K30),)</f>
        <v>0</v>
      </c>
      <c r="P30" s="53">
        <f t="shared" si="1"/>
        <v>3352</v>
      </c>
    </row>
    <row r="31" spans="1:16" ht="11.45" customHeight="1" x14ac:dyDescent="0.2">
      <c r="A31" s="43">
        <v>23</v>
      </c>
      <c r="B31" s="48" t="s">
        <v>290</v>
      </c>
      <c r="C31" s="48">
        <v>2</v>
      </c>
      <c r="D31" s="44" t="s">
        <v>317</v>
      </c>
      <c r="E31" s="54">
        <v>10</v>
      </c>
      <c r="F31" s="46"/>
      <c r="G31" s="47" t="s">
        <v>28</v>
      </c>
      <c r="H31" s="48">
        <v>5</v>
      </c>
      <c r="I31" s="131" t="s">
        <v>319</v>
      </c>
      <c r="J31" s="128">
        <v>7446</v>
      </c>
      <c r="K31" s="129"/>
      <c r="L31" s="55">
        <f>IF($C31=7,SUM($J31+$K31),)</f>
        <v>0</v>
      </c>
      <c r="M31" s="55">
        <f>IF($C31=5,SUM($J31+$K31),)</f>
        <v>0</v>
      </c>
      <c r="N31" s="55">
        <f>IF($C31=2,SUM($J31+$K31),)</f>
        <v>7446</v>
      </c>
      <c r="O31" s="55">
        <f>IF($C31=1,SUM($J31+$K31),)</f>
        <v>0</v>
      </c>
      <c r="P31" s="53">
        <f t="shared" si="1"/>
        <v>7446</v>
      </c>
    </row>
    <row r="32" spans="1:16" ht="11.45" customHeight="1" x14ac:dyDescent="0.2">
      <c r="A32" s="43">
        <v>24</v>
      </c>
      <c r="B32" s="48" t="s">
        <v>290</v>
      </c>
      <c r="C32" s="48">
        <v>2</v>
      </c>
      <c r="D32" s="44" t="s">
        <v>320</v>
      </c>
      <c r="E32" s="54">
        <v>5</v>
      </c>
      <c r="F32" s="46"/>
      <c r="G32" s="47" t="s">
        <v>28</v>
      </c>
      <c r="H32" s="48">
        <v>1</v>
      </c>
      <c r="I32" s="131" t="s">
        <v>321</v>
      </c>
      <c r="J32" s="128">
        <v>10615</v>
      </c>
      <c r="K32" s="129">
        <v>1622</v>
      </c>
      <c r="L32" s="55">
        <f>IF($C32=7,SUM($J32+$K32),)</f>
        <v>0</v>
      </c>
      <c r="M32" s="55">
        <f>IF($C32=5,SUM($J32+$K32),)</f>
        <v>0</v>
      </c>
      <c r="N32" s="55">
        <f>IF($C32=2,SUM($J32+$K32),)</f>
        <v>12237</v>
      </c>
      <c r="O32" s="55">
        <f>IF($C32=1,SUM($J32+$K32),)</f>
        <v>0</v>
      </c>
      <c r="P32" s="53">
        <f t="shared" si="1"/>
        <v>12237</v>
      </c>
    </row>
    <row r="33" spans="1:16" ht="11.45" customHeight="1" x14ac:dyDescent="0.2">
      <c r="A33" s="43">
        <v>25</v>
      </c>
      <c r="B33" s="48" t="s">
        <v>290</v>
      </c>
      <c r="C33" s="48">
        <v>2</v>
      </c>
      <c r="D33" s="44" t="s">
        <v>320</v>
      </c>
      <c r="E33" s="54">
        <v>22</v>
      </c>
      <c r="F33" s="46"/>
      <c r="G33" s="47" t="s">
        <v>28</v>
      </c>
      <c r="H33" s="48">
        <v>1</v>
      </c>
      <c r="I33" s="131" t="s">
        <v>18</v>
      </c>
      <c r="J33" s="128">
        <v>1509</v>
      </c>
      <c r="K33" s="129">
        <v>71</v>
      </c>
      <c r="L33" s="55">
        <f>IF($C33=7,SUM($J33+$K33),)</f>
        <v>0</v>
      </c>
      <c r="M33" s="55">
        <f>IF($C33=5,SUM($J33+$K33),)</f>
        <v>0</v>
      </c>
      <c r="N33" s="55">
        <f>IF($C33=2,SUM($J33+$K33),)</f>
        <v>1580</v>
      </c>
      <c r="O33" s="55">
        <f>IF($C33=1,SUM($J33+$K33),)</f>
        <v>0</v>
      </c>
      <c r="P33" s="53">
        <f t="shared" si="1"/>
        <v>1580</v>
      </c>
    </row>
    <row r="34" spans="1:16" ht="11.45" customHeight="1" x14ac:dyDescent="0.2">
      <c r="A34" s="43">
        <v>26</v>
      </c>
      <c r="B34" s="48" t="s">
        <v>290</v>
      </c>
      <c r="C34" s="48">
        <v>2</v>
      </c>
      <c r="D34" s="44" t="s">
        <v>320</v>
      </c>
      <c r="E34" s="54">
        <v>28</v>
      </c>
      <c r="F34" s="46"/>
      <c r="G34" s="47" t="s">
        <v>28</v>
      </c>
      <c r="H34" s="48">
        <v>1</v>
      </c>
      <c r="I34" s="131" t="s">
        <v>322</v>
      </c>
      <c r="J34" s="128">
        <v>301</v>
      </c>
      <c r="K34" s="129">
        <v>234</v>
      </c>
      <c r="L34" s="55">
        <f>IF($C34=7,SUM($J34+$K34),)</f>
        <v>0</v>
      </c>
      <c r="M34" s="55">
        <f>IF($C34=5,SUM($J34+$K34),)</f>
        <v>0</v>
      </c>
      <c r="N34" s="55">
        <f>IF($C34=2,SUM($J34+$K34),)</f>
        <v>535</v>
      </c>
      <c r="O34" s="55">
        <f>IF($C34=1,SUM($J34+$K34),)</f>
        <v>0</v>
      </c>
      <c r="P34" s="53">
        <f t="shared" si="1"/>
        <v>535</v>
      </c>
    </row>
    <row r="35" spans="1:16" ht="11.45" customHeight="1" x14ac:dyDescent="0.2">
      <c r="A35" s="43">
        <v>27</v>
      </c>
      <c r="B35" s="48" t="s">
        <v>290</v>
      </c>
      <c r="C35" s="48">
        <v>2</v>
      </c>
      <c r="D35" s="44" t="s">
        <v>320</v>
      </c>
      <c r="E35" s="54">
        <v>38</v>
      </c>
      <c r="F35" s="46"/>
      <c r="G35" s="47" t="s">
        <v>28</v>
      </c>
      <c r="H35" s="48">
        <v>1</v>
      </c>
      <c r="I35" s="65" t="s">
        <v>323</v>
      </c>
      <c r="J35" s="128">
        <v>1892</v>
      </c>
      <c r="K35" s="129">
        <v>78</v>
      </c>
      <c r="L35" s="55">
        <f>IF($C35=7,SUM($J35+$K35),)</f>
        <v>0</v>
      </c>
      <c r="M35" s="55">
        <f>IF($C35=5,SUM($J35+$K35),)</f>
        <v>0</v>
      </c>
      <c r="N35" s="55">
        <f>IF($C35=2,SUM($J35+$K35),)</f>
        <v>1970</v>
      </c>
      <c r="O35" s="55">
        <f>IF($C35=1,SUM($J35+$K35),)</f>
        <v>0</v>
      </c>
      <c r="P35" s="53">
        <f t="shared" si="1"/>
        <v>1970</v>
      </c>
    </row>
    <row r="36" spans="1:16" ht="11.45" customHeight="1" x14ac:dyDescent="0.2">
      <c r="A36" s="43">
        <v>28</v>
      </c>
      <c r="B36" s="48" t="s">
        <v>290</v>
      </c>
      <c r="C36" s="48">
        <v>2</v>
      </c>
      <c r="D36" s="44" t="s">
        <v>324</v>
      </c>
      <c r="E36" s="54">
        <v>7</v>
      </c>
      <c r="F36" s="46"/>
      <c r="G36" s="125" t="s">
        <v>28</v>
      </c>
      <c r="H36" s="126">
        <v>12</v>
      </c>
      <c r="I36" s="130" t="s">
        <v>325</v>
      </c>
      <c r="J36" s="128">
        <v>3494</v>
      </c>
      <c r="K36" s="129">
        <v>387</v>
      </c>
      <c r="L36" s="55">
        <f>IF($C36=7,SUM($J36+$K36),)</f>
        <v>0</v>
      </c>
      <c r="M36" s="55">
        <f>IF($C36=5,SUM($J36+$K36),)</f>
        <v>0</v>
      </c>
      <c r="N36" s="55">
        <f>IF($C36=2,SUM($J36+$K36),)</f>
        <v>3881</v>
      </c>
      <c r="O36" s="55">
        <f>IF($C36=1,SUM($J36+$K36),)</f>
        <v>0</v>
      </c>
      <c r="P36" s="53">
        <f t="shared" si="1"/>
        <v>3881</v>
      </c>
    </row>
    <row r="37" spans="1:16" ht="11.45" customHeight="1" x14ac:dyDescent="0.2">
      <c r="A37" s="43">
        <v>29</v>
      </c>
      <c r="B37" s="48" t="s">
        <v>290</v>
      </c>
      <c r="C37" s="48">
        <v>2</v>
      </c>
      <c r="D37" s="44" t="s">
        <v>326</v>
      </c>
      <c r="E37" s="54">
        <v>7</v>
      </c>
      <c r="F37" s="46"/>
      <c r="G37" s="47" t="s">
        <v>28</v>
      </c>
      <c r="H37" s="48">
        <v>6</v>
      </c>
      <c r="I37" s="65" t="s">
        <v>327</v>
      </c>
      <c r="J37" s="128">
        <v>222</v>
      </c>
      <c r="K37" s="129">
        <v>0</v>
      </c>
      <c r="L37" s="55">
        <f>IF($C37=7,SUM($J37+$K37),)</f>
        <v>0</v>
      </c>
      <c r="M37" s="55">
        <f>IF($C37=5,SUM($J37+$K37),)</f>
        <v>0</v>
      </c>
      <c r="N37" s="55">
        <f>IF($C37=2,SUM($J37+$K37),)</f>
        <v>222</v>
      </c>
      <c r="O37" s="55">
        <f>IF($C37=1,SUM($J37+$K37),)</f>
        <v>0</v>
      </c>
      <c r="P37" s="53">
        <f t="shared" si="1"/>
        <v>222</v>
      </c>
    </row>
    <row r="38" spans="1:16" ht="11.45" customHeight="1" x14ac:dyDescent="0.2">
      <c r="A38" s="43">
        <v>30</v>
      </c>
      <c r="B38" s="48" t="s">
        <v>290</v>
      </c>
      <c r="C38" s="48">
        <v>2</v>
      </c>
      <c r="D38" s="44" t="s">
        <v>326</v>
      </c>
      <c r="E38" s="54">
        <v>9</v>
      </c>
      <c r="F38" s="46"/>
      <c r="G38" s="125" t="s">
        <v>28</v>
      </c>
      <c r="H38" s="126">
        <v>6</v>
      </c>
      <c r="I38" s="130" t="s">
        <v>328</v>
      </c>
      <c r="J38" s="128">
        <v>347</v>
      </c>
      <c r="K38" s="129">
        <v>40</v>
      </c>
      <c r="L38" s="55">
        <f>IF($C38=7,SUM($J38+$K38),)</f>
        <v>0</v>
      </c>
      <c r="M38" s="55">
        <f>IF($C38=5,SUM($J38+$K38),)</f>
        <v>0</v>
      </c>
      <c r="N38" s="55">
        <f>IF($C38=2,SUM($J38+$K38),)</f>
        <v>387</v>
      </c>
      <c r="O38" s="55">
        <f>IF($C38=1,SUM($J38+$K38),)</f>
        <v>0</v>
      </c>
      <c r="P38" s="53">
        <f t="shared" si="1"/>
        <v>387</v>
      </c>
    </row>
    <row r="39" spans="1:16" ht="11.45" customHeight="1" x14ac:dyDescent="0.2">
      <c r="A39" s="43">
        <v>31</v>
      </c>
      <c r="B39" s="48" t="s">
        <v>290</v>
      </c>
      <c r="C39" s="48">
        <v>2</v>
      </c>
      <c r="D39" s="44" t="s">
        <v>329</v>
      </c>
      <c r="E39" s="54">
        <v>1</v>
      </c>
      <c r="F39" s="46"/>
      <c r="G39" s="125" t="s">
        <v>28</v>
      </c>
      <c r="H39" s="48">
        <v>5</v>
      </c>
      <c r="I39" s="65" t="s">
        <v>330</v>
      </c>
      <c r="J39" s="128">
        <v>2774</v>
      </c>
      <c r="K39" s="129">
        <v>0</v>
      </c>
      <c r="L39" s="55">
        <f>IF($C39=7,SUM($J39+$K39),)</f>
        <v>0</v>
      </c>
      <c r="M39" s="55">
        <f>IF($C39=5,SUM($J39+$K39),)</f>
        <v>0</v>
      </c>
      <c r="N39" s="55">
        <f>IF($C39=2,SUM($J39+$K39),)</f>
        <v>2774</v>
      </c>
      <c r="O39" s="55">
        <f>IF($C39=1,SUM($J39+$K39),)</f>
        <v>0</v>
      </c>
      <c r="P39" s="53">
        <f t="shared" si="1"/>
        <v>2774</v>
      </c>
    </row>
    <row r="40" spans="1:16" ht="11.45" customHeight="1" x14ac:dyDescent="0.2">
      <c r="A40" s="43">
        <v>32</v>
      </c>
      <c r="B40" s="48" t="s">
        <v>290</v>
      </c>
      <c r="C40" s="48">
        <v>2</v>
      </c>
      <c r="D40" s="44" t="s">
        <v>329</v>
      </c>
      <c r="E40" s="54">
        <v>4</v>
      </c>
      <c r="F40" s="46"/>
      <c r="G40" s="125" t="s">
        <v>28</v>
      </c>
      <c r="H40" s="126">
        <v>8</v>
      </c>
      <c r="I40" s="130" t="s">
        <v>331</v>
      </c>
      <c r="J40" s="128">
        <v>433</v>
      </c>
      <c r="K40" s="129">
        <v>157</v>
      </c>
      <c r="L40" s="55">
        <f>IF($C40=7,SUM($J40+$K40),)</f>
        <v>0</v>
      </c>
      <c r="M40" s="55">
        <f>IF($C40=5,SUM($J40+$K40),)</f>
        <v>0</v>
      </c>
      <c r="N40" s="55">
        <f>IF($C40=2,SUM($J40+$K40),)</f>
        <v>590</v>
      </c>
      <c r="O40" s="55">
        <f>IF($C40=1,SUM($J40+$K40),)</f>
        <v>0</v>
      </c>
      <c r="P40" s="53">
        <f t="shared" si="1"/>
        <v>590</v>
      </c>
    </row>
    <row r="41" spans="1:16" ht="11.45" customHeight="1" x14ac:dyDescent="0.2">
      <c r="A41" s="43">
        <v>33</v>
      </c>
      <c r="B41" s="48" t="s">
        <v>290</v>
      </c>
      <c r="C41" s="48">
        <v>2</v>
      </c>
      <c r="D41" s="44" t="s">
        <v>332</v>
      </c>
      <c r="E41" s="96">
        <v>1</v>
      </c>
      <c r="F41" s="46"/>
      <c r="G41" s="125" t="s">
        <v>28</v>
      </c>
      <c r="H41" s="126" t="s">
        <v>333</v>
      </c>
      <c r="I41" s="130" t="s">
        <v>334</v>
      </c>
      <c r="J41" s="128">
        <v>11738</v>
      </c>
      <c r="K41" s="129">
        <v>1343</v>
      </c>
      <c r="L41" s="55">
        <f>IF($C41=7,SUM($J41+$K41),)</f>
        <v>0</v>
      </c>
      <c r="M41" s="55">
        <f>IF($C41=5,SUM($J41+$K41),)</f>
        <v>0</v>
      </c>
      <c r="N41" s="55">
        <f>IF($C41=2,SUM($J41+$K41),)</f>
        <v>13081</v>
      </c>
      <c r="O41" s="55">
        <f>IF($C41=1,SUM($J41+$K41),)</f>
        <v>0</v>
      </c>
      <c r="P41" s="53">
        <f t="shared" si="1"/>
        <v>13081</v>
      </c>
    </row>
  </sheetData>
  <mergeCells count="3">
    <mergeCell ref="A4:M4"/>
    <mergeCell ref="E6:F6"/>
    <mergeCell ref="K1:M1"/>
  </mergeCells>
  <conditionalFormatting sqref="P9:P41">
    <cfRule type="cellIs" dxfId="2" priority="1" operator="greaterThan">
      <formula>8000</formula>
    </cfRule>
    <cfRule type="cellIs" dxfId="1" priority="2" operator="between">
      <formula>1000</formula>
      <formula>8001</formula>
    </cfRule>
    <cfRule type="cellIs" dxfId="0" priority="3" operator="between">
      <formula>1</formula>
      <formula>1001</formula>
    </cfRule>
  </conditionalFormatting>
  <pageMargins left="0.7" right="0.7" top="0.75" bottom="0.75" header="0.3" footer="0.3"/>
  <pageSetup paperSize="9" scale="78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</vt:lpstr>
      <vt:lpstr>B</vt:lpstr>
      <vt:lpstr>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eko-mpalczynski</dc:creator>
  <cp:lastModifiedBy>Dorota Gaze</cp:lastModifiedBy>
  <cp:lastPrinted>2023-04-27T11:09:00Z</cp:lastPrinted>
  <dcterms:created xsi:type="dcterms:W3CDTF">2015-03-27T10:52:59Z</dcterms:created>
  <dcterms:modified xsi:type="dcterms:W3CDTF">2024-04-03T13:06:26Z</dcterms:modified>
</cp:coreProperties>
</file>